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ia Pasamonik\Desktop\OGŁOSZENIA - na BIP\BIP - środki czystości, automatyczne dozowniki ,  2021-2023\na BIP\"/>
    </mc:Choice>
  </mc:AlternateContent>
  <workbookProtection workbookAlgorithmName="SHA-512" workbookHashValue="mRO+xyfBeHLeOjQvYrV4fCqJLs2bxtGXgLq4ee+K1QcO5MPW7CFgwJsop8MP21Po8SfmZYs+pOxC0FX4Kt1Jfg==" workbookSaltValue="e2D7iQ7AHDV9pS+DY8GbUA==" workbookSpinCount="100000" lockStructure="1"/>
  <bookViews>
    <workbookView xWindow="0" yWindow="0" windowWidth="19200" windowHeight="11595" tabRatio="641"/>
  </bookViews>
  <sheets>
    <sheet name="1" sheetId="5" r:id="rId1"/>
    <sheet name="2" sheetId="7" r:id="rId2"/>
    <sheet name="3" sheetId="1" r:id="rId3"/>
    <sheet name="4" sheetId="2" r:id="rId4"/>
    <sheet name="5" sheetId="8" r:id="rId5"/>
  </sheets>
  <definedNames>
    <definedName name="_xlnm.Print_Titles" localSheetId="0">'1'!$3:$5</definedName>
    <definedName name="_xlnm.Print_Titles" localSheetId="1">'2'!$3:$5</definedName>
    <definedName name="_xlnm.Print_Titles" localSheetId="2">'3'!$4:$5</definedName>
    <definedName name="_xlnm.Print_Titles" localSheetId="3">'4'!$3:$5</definedName>
    <definedName name="_xlnm.Print_Titles" localSheetId="4">'5'!$3:$5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1" i="2" s="1"/>
  <c r="G8" i="2"/>
  <c r="G7" i="2"/>
  <c r="G6" i="2"/>
  <c r="H11" i="2" l="1"/>
  <c r="I11" i="2" s="1"/>
  <c r="G7" i="1"/>
  <c r="A8" i="1" l="1"/>
  <c r="A9" i="1" s="1"/>
  <c r="A7" i="1"/>
  <c r="G8" i="1"/>
  <c r="A12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G12" i="7" l="1"/>
  <c r="G13" i="7"/>
  <c r="A7" i="7"/>
  <c r="A8" i="7" s="1"/>
  <c r="A9" i="7" s="1"/>
  <c r="A10" i="7" s="1"/>
  <c r="A11" i="7" s="1"/>
  <c r="A12" i="7" s="1"/>
  <c r="A13" i="7" s="1"/>
  <c r="A14" i="7" s="1"/>
  <c r="A15" i="7" s="1"/>
  <c r="A16" i="7" s="1"/>
  <c r="F21" i="5" l="1"/>
  <c r="F19" i="5" l="1"/>
  <c r="D9" i="2" l="1"/>
  <c r="D8" i="2" l="1"/>
  <c r="D7" i="2"/>
  <c r="D6" i="2"/>
  <c r="E10" i="7"/>
  <c r="E16" i="7"/>
  <c r="E15" i="7"/>
  <c r="E14" i="7"/>
  <c r="E9" i="7" l="1"/>
  <c r="E8" i="7"/>
  <c r="F6" i="8" l="1"/>
  <c r="G8" i="8" s="1"/>
  <c r="G16" i="7"/>
  <c r="G15" i="7"/>
  <c r="G14" i="7"/>
  <c r="G11" i="7"/>
  <c r="G10" i="7"/>
  <c r="G9" i="7"/>
  <c r="G8" i="7"/>
  <c r="G7" i="7"/>
  <c r="G6" i="7"/>
  <c r="H18" i="7" l="1"/>
  <c r="F8" i="8"/>
  <c r="H8" i="8" s="1"/>
  <c r="G18" i="7"/>
  <c r="I18" i="7" l="1"/>
  <c r="F18" i="5"/>
  <c r="F15" i="5"/>
  <c r="F9" i="5" l="1"/>
  <c r="F6" i="5" l="1"/>
  <c r="F23" i="5" l="1"/>
  <c r="F7" i="5"/>
  <c r="F8" i="5"/>
  <c r="F10" i="5"/>
  <c r="F11" i="5"/>
  <c r="F12" i="5"/>
  <c r="F13" i="5"/>
  <c r="F14" i="5"/>
  <c r="F16" i="5"/>
  <c r="F17" i="5"/>
  <c r="F20" i="5"/>
  <c r="F22" i="5"/>
  <c r="F25" i="5" l="1"/>
  <c r="G25" i="5"/>
  <c r="A7" i="5"/>
  <c r="A8" i="5" s="1"/>
  <c r="A9" i="5" s="1"/>
  <c r="A10" i="5" s="1"/>
  <c r="A11" i="5" s="1"/>
  <c r="H25" i="5" l="1"/>
  <c r="A7" i="2" l="1"/>
  <c r="A8" i="2" s="1"/>
  <c r="A9" i="2" s="1"/>
  <c r="G9" i="1" l="1"/>
  <c r="G6" i="1"/>
  <c r="H11" i="1" l="1"/>
  <c r="G11" i="1"/>
  <c r="I11" i="1" l="1"/>
</calcChain>
</file>

<file path=xl/sharedStrings.xml><?xml version="1.0" encoding="utf-8"?>
<sst xmlns="http://schemas.openxmlformats.org/spreadsheetml/2006/main" count="219" uniqueCount="121">
  <si>
    <t>Lp.</t>
  </si>
  <si>
    <t>Cena netto</t>
  </si>
  <si>
    <t>Netto:</t>
  </si>
  <si>
    <t>Brutto:</t>
  </si>
  <si>
    <t xml:space="preserve"> (2)</t>
  </si>
  <si>
    <t xml:space="preserve"> (3)</t>
  </si>
  <si>
    <t xml:space="preserve"> (4)</t>
  </si>
  <si>
    <t xml:space="preserve"> (6)</t>
  </si>
  <si>
    <t xml:space="preserve"> (7)</t>
  </si>
  <si>
    <t xml:space="preserve"> (1)</t>
  </si>
  <si>
    <t>Opis przedmiotu zamówienia</t>
  </si>
  <si>
    <t>Nazwa produktu</t>
  </si>
  <si>
    <t xml:space="preserve"> (8)</t>
  </si>
  <si>
    <t xml:space="preserve"> (9)</t>
  </si>
  <si>
    <t xml:space="preserve">Ilość/Liczba </t>
  </si>
  <si>
    <t>(5)</t>
  </si>
  <si>
    <t>WARTOŚĆ OFERTY:</t>
  </si>
  <si>
    <t>Zamawiający informuje o możliwości składania ofert na wybrane przez oferenta pakiety przedmiotów zamówienia</t>
  </si>
  <si>
    <t xml:space="preserve">Ilość/ Liczba </t>
  </si>
  <si>
    <t>jednostka</t>
  </si>
  <si>
    <t>Wartość netto    (5)x(6)</t>
  </si>
  <si>
    <t>Wartość netto    (4)x(5)</t>
  </si>
  <si>
    <t>sztuka</t>
  </si>
  <si>
    <t>Karton</t>
  </si>
  <si>
    <t xml:space="preserve">Mydło piankowe </t>
  </si>
  <si>
    <t xml:space="preserve">Opis przedmiotu zamówienia </t>
  </si>
  <si>
    <t>szt.</t>
  </si>
  <si>
    <t>Pakiet 1</t>
  </si>
  <si>
    <t>Słownie wartość oferty brutto: ………………………………………………………………. Złotych  …./100</t>
  </si>
  <si>
    <t>Pakiet 2</t>
  </si>
  <si>
    <t>butelka z aplikatorem               0,75L</t>
  </si>
  <si>
    <t>Pakiet 1 – Środki chemiczne do sprzątania i dezynfekcji wraz z dzierżawą automatycznych dozowników do środków chemicznych</t>
  </si>
  <si>
    <t>Ręczniki białe składanka 4000 szt.</t>
  </si>
  <si>
    <t>Ręczniki szare lub zielone składanka 4000 szt.</t>
  </si>
  <si>
    <t>sztuka (rolka)</t>
  </si>
  <si>
    <t>Papier toaletowy szary do podajników; a'12 szt.</t>
  </si>
  <si>
    <t>Papier toaletowy biały do podajników; a'12 szt.</t>
  </si>
  <si>
    <t>Worki na śmieci LDPE 120L;                    a'25;      4 kolory (czarny, niebieski, żółty, zielony)</t>
  </si>
  <si>
    <t>wytrzymałe, odporne na rozerwanie, wodoszczelne, z perforacją pozwalającą na bezproblemowe odrywanie worków</t>
  </si>
  <si>
    <t>Worki na śmieci HDPE 35L;                    a'50;     4 kolory (czarny, niebieski, żółty, zielony)</t>
  </si>
  <si>
    <t>Pojemnik plastikowy na papier toaletowy, śr.19cm, typu MJ1</t>
  </si>
  <si>
    <t>Pojemnik wykonany z białego tworzywa ABS,  dostosowany do papieru o średnicy roli 19 cm, okienko do kontroli ilości papieru w pojemniku, zamykany na plastikowy kluczyk,  wymiary ok. szer. 24cm/wys. 26cm/gł. 13cm</t>
  </si>
  <si>
    <t>butelka 1L</t>
  </si>
  <si>
    <t>Proponowany środek: nazwa, producent, waga/objętość opakowania</t>
  </si>
  <si>
    <t>Pakiet 3</t>
  </si>
  <si>
    <t>Pakiet 4</t>
  </si>
  <si>
    <t>Pakiet 4 - Środki piorące</t>
  </si>
  <si>
    <t>Pakiet 5</t>
  </si>
  <si>
    <t>Pakiet 5 - Pojemniki na wyroby papierowe</t>
  </si>
  <si>
    <t>jednostka/rodzaj i pojemność opakowania</t>
  </si>
  <si>
    <t>Ilość/Liczba</t>
  </si>
  <si>
    <t>pojemnik 5L</t>
  </si>
  <si>
    <r>
      <rPr>
        <b/>
        <sz val="9"/>
        <color theme="1"/>
        <rFont val="Calibri"/>
        <family val="2"/>
        <charset val="238"/>
        <scheme val="minor"/>
      </rPr>
      <t>Podatek Vat [%]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7.5"/>
        <color rgb="FFFF0000"/>
        <rFont val="Calibri"/>
        <family val="2"/>
        <charset val="238"/>
        <scheme val="minor"/>
      </rPr>
      <t>(w przypadku innej stawki, proszę zmienić wartość komórki)</t>
    </r>
  </si>
  <si>
    <r>
      <t xml:space="preserve">Podatek Vat [%] </t>
    </r>
    <r>
      <rPr>
        <sz val="7"/>
        <color rgb="FFFF0000"/>
        <rFont val="Calibri"/>
        <family val="2"/>
        <charset val="238"/>
        <scheme val="minor"/>
      </rPr>
      <t>(w przypadku innej stawki, proszę zmienić wartość komórki)</t>
    </r>
  </si>
  <si>
    <t xml:space="preserve">Proponowany produkt: nazwa/model, producent, </t>
  </si>
  <si>
    <t>Proponowany produkt: nazwa/model, producent</t>
  </si>
  <si>
    <r>
      <rPr>
        <b/>
        <sz val="9"/>
        <rFont val="Calibri"/>
        <family val="2"/>
        <charset val="238"/>
        <scheme val="minor"/>
      </rPr>
      <t xml:space="preserve">Proszek do prania kolorowych tkanin </t>
    </r>
    <r>
      <rPr>
        <sz val="9"/>
        <rFont val="Calibri"/>
        <family val="2"/>
        <charset val="238"/>
        <scheme val="minor"/>
      </rPr>
      <t xml:space="preserve">w pralce automatycznej. Posiadający doskonałe właściwości piorące, usuwający trudne i uporczywe zabrudzenia, dogłębnie czyszczący tkaninę, chroniący kolory podczas prania, subtelnie odświeżający, a moc czyszczącą uzyskujący już w 30 st. C. </t>
    </r>
    <r>
      <rPr>
        <b/>
        <sz val="9"/>
        <rFont val="Calibri"/>
        <family val="2"/>
        <charset val="238"/>
        <scheme val="minor"/>
      </rPr>
      <t xml:space="preserve"> 1 opak. = 10 ± 1 kg</t>
    </r>
  </si>
  <si>
    <r>
      <rPr>
        <b/>
        <sz val="8"/>
        <rFont val="Calibri"/>
        <family val="2"/>
        <charset val="238"/>
        <scheme val="minor"/>
      </rPr>
      <t>pojemnik 5L</t>
    </r>
    <r>
      <rPr>
        <sz val="8"/>
        <rFont val="Calibri"/>
        <family val="2"/>
        <charset val="238"/>
        <scheme val="minor"/>
      </rPr>
      <t xml:space="preserve"> (do uzupełniania pojemników z atomizerem)</t>
    </r>
  </si>
  <si>
    <t>VAT:</t>
  </si>
  <si>
    <t>Pakiet 2 - Wyroby papierowe, czyściwo i worki na śmieci</t>
  </si>
  <si>
    <t>Ściereczki w wiaderku z dozownikiem do samodzielnego nasączania</t>
  </si>
  <si>
    <r>
      <rPr>
        <b/>
        <sz val="8"/>
        <color theme="1"/>
        <rFont val="Calibri"/>
        <family val="2"/>
        <charset val="238"/>
        <scheme val="minor"/>
      </rPr>
      <t xml:space="preserve">pojemnik 0,5L </t>
    </r>
    <r>
      <rPr>
        <sz val="8"/>
        <color theme="1"/>
        <rFont val="Calibri"/>
        <family val="2"/>
        <charset val="238"/>
        <scheme val="minor"/>
      </rPr>
      <t>z  dwufunkcyjnym spryskiwaczem (piana i mgiełka) ułatwiającym aplikację preparatu</t>
    </r>
  </si>
  <si>
    <r>
      <rPr>
        <b/>
        <sz val="8"/>
        <color theme="1"/>
        <rFont val="Calibri"/>
        <family val="2"/>
        <charset val="238"/>
        <scheme val="minor"/>
      </rPr>
      <t>pojemnik 5L</t>
    </r>
    <r>
      <rPr>
        <sz val="8"/>
        <color theme="1"/>
        <rFont val="Calibri"/>
        <family val="2"/>
        <charset val="238"/>
        <scheme val="minor"/>
      </rPr>
      <t xml:space="preserve">  (Opakowanie zbiorcze do uzupełniania środka w pojemnikach 500ml ze spryskiwaczem)</t>
    </r>
  </si>
  <si>
    <r>
      <rPr>
        <b/>
        <sz val="10"/>
        <color theme="1"/>
        <rFont val="Calibri"/>
        <family val="2"/>
        <charset val="238"/>
        <scheme val="minor"/>
      </rPr>
      <t>Środek do mycia szyb, luster oraz innych powierzchni szklanych</t>
    </r>
    <r>
      <rPr>
        <sz val="10"/>
        <color theme="1"/>
        <rFont val="Calibri"/>
        <family val="2"/>
        <charset val="238"/>
        <scheme val="minor"/>
      </rPr>
      <t>. Szybko wysychający i skutecznie myjący bez pozostawiania smug. Pozostawiający przyjemny zapach. Posiadający właściwości antystatycze. Pozostawiający powłokę ochronną zabezpieczającą umytą powierzchnię przed osadzaniem się brudu. Gotowy do użycia. pH 8,5 ± 0,5.</t>
    </r>
  </si>
  <si>
    <r>
      <t xml:space="preserve">Koncentrat preparatu </t>
    </r>
    <r>
      <rPr>
        <b/>
        <sz val="10"/>
        <color theme="1"/>
        <rFont val="Calibri"/>
        <family val="2"/>
        <charset val="238"/>
        <scheme val="minor"/>
      </rPr>
      <t>do codziennej pielęgnacji powierzchni wodoodpornych</t>
    </r>
    <r>
      <rPr>
        <sz val="10"/>
        <color theme="1"/>
        <rFont val="Calibri"/>
        <family val="2"/>
        <charset val="238"/>
        <scheme val="minor"/>
      </rPr>
      <t xml:space="preserve"> (kafle ceramiczne, szkło, tworzywa sztuczne, marmur, drzwi, okna, meble, ściany, podłogi, powierzchnie lakierowane, płytki ceramiczne) przeznaczony do użytku profesjonalnego. Nie pozostawiający smug i zacieków, nadający delikatny połysk, chroniący powierzchnie przed zabrudzeniem, o przyjemnym zapachu. Wymagane właściwości antystatyczne. Możliwość stosowania preparatu do powierzchni mających kontakt z żywnością. pH 8 ± 0,5. Wydajność 1 litra koncentratu pozwalająca na uzyskanie do ok. 400 litrów roztworu roboczego. </t>
    </r>
    <r>
      <rPr>
        <b/>
        <sz val="10"/>
        <color theme="1"/>
        <rFont val="Calibri"/>
        <family val="2"/>
        <charset val="238"/>
        <scheme val="minor"/>
      </rPr>
      <t xml:space="preserve">Wymagane załączenie atestu higienicznego PZH. </t>
    </r>
  </si>
  <si>
    <r>
      <t xml:space="preserve">Koncentrat preparatu </t>
    </r>
    <r>
      <rPr>
        <b/>
        <sz val="10"/>
        <color theme="1"/>
        <rFont val="Calibri"/>
        <family val="2"/>
        <charset val="238"/>
        <scheme val="minor"/>
      </rPr>
      <t>do codziennego utrzymania czystości i pielęgnacji  wodoodpornych podłóg</t>
    </r>
    <r>
      <rPr>
        <sz val="10"/>
        <color theme="1"/>
        <rFont val="Calibri"/>
        <family val="2"/>
        <charset val="238"/>
        <scheme val="minor"/>
      </rPr>
      <t xml:space="preserve"> (z PCV, linoleum, lastriko, gresu, terakoty, marmuru) </t>
    </r>
    <r>
      <rPr>
        <b/>
        <sz val="10"/>
        <color theme="1"/>
        <rFont val="Calibri"/>
        <family val="2"/>
        <charset val="238"/>
        <scheme val="minor"/>
      </rPr>
      <t xml:space="preserve">o </t>
    </r>
    <r>
      <rPr>
        <sz val="10"/>
        <color theme="1"/>
        <rFont val="Calibri"/>
        <family val="2"/>
        <charset val="238"/>
        <scheme val="minor"/>
      </rPr>
      <t xml:space="preserve">właściwościach zwilżających i czyszczących. Przeznaczony do użytku profesjonalnego do </t>
    </r>
    <r>
      <rPr>
        <b/>
        <sz val="10"/>
        <color theme="1"/>
        <rFont val="Calibri"/>
        <family val="2"/>
        <charset val="238"/>
        <scheme val="minor"/>
      </rPr>
      <t>mycia ręcznego oraz maszynowego</t>
    </r>
    <r>
      <rPr>
        <sz val="10"/>
        <color theme="1"/>
        <rFont val="Calibri"/>
        <family val="2"/>
        <charset val="238"/>
        <scheme val="minor"/>
      </rPr>
      <t xml:space="preserve"> (w automatach i szorowarkach). Nadający połysk, pozostawiający na mytych powierzchniach cienką warstwę ochronną. Posiadający składniki pielęgnujące  i chroniące podłogę, zapewniające jej konserwację i właściwości antystatyczne oraz emulsję woskową posiadającą właściwości antypoślizgowe. Niskopieniący. Wydajność 1 litra koncentratu pozwalająca na uzyskanie do ok. 400 litrów roztworu roboczego. </t>
    </r>
    <r>
      <rPr>
        <b/>
        <sz val="10"/>
        <color theme="1"/>
        <rFont val="Calibri"/>
        <family val="2"/>
        <charset val="238"/>
        <scheme val="minor"/>
      </rPr>
      <t>Możliwość używania przy jednoczesnym stosowaniu środków dezynfekcyjnych</t>
    </r>
    <r>
      <rPr>
        <sz val="10"/>
        <color theme="1"/>
        <rFont val="Calibri"/>
        <family val="2"/>
        <charset val="238"/>
        <scheme val="minor"/>
      </rPr>
      <t xml:space="preserve">. O przyjemnym zapachu, pH 8 ± 0,5. </t>
    </r>
    <r>
      <rPr>
        <b/>
        <sz val="10"/>
        <color theme="1"/>
        <rFont val="Calibri"/>
        <family val="2"/>
        <charset val="238"/>
        <scheme val="minor"/>
      </rPr>
      <t xml:space="preserve">Wymagane załączenie atestu higienicznego PZH. </t>
    </r>
  </si>
  <si>
    <r>
      <t>Koncentrat środka do</t>
    </r>
    <r>
      <rPr>
        <b/>
        <sz val="10"/>
        <color theme="1"/>
        <rFont val="Calibri"/>
        <family val="2"/>
        <charset val="238"/>
        <scheme val="minor"/>
      </rPr>
      <t xml:space="preserve"> czyszczenia codziennego i gruntownego urządzeń sanitarnych </t>
    </r>
    <r>
      <rPr>
        <sz val="10"/>
        <color theme="1"/>
        <rFont val="Calibri"/>
        <family val="2"/>
        <charset val="238"/>
        <scheme val="minor"/>
      </rPr>
      <t xml:space="preserve">(umywalki, muszle klozetowe, pisuary, kabiny prysznicowe, armatura łazienkowa) przeznaczony do użytku profesjonalnego. Usuwający kamień i rdzę, resztki mydła, tłuste zabrudzenia oraz posiadający właściwości antybakteryjne. Z możliwością stosowania do mycia elementów ze stali nierdzewnej i aluminium. Wydajność 1 litra koncentratu pozwalająca na uzyskanie do ok. 400 litrów roztworu roboczego. Z możliwością zastosowania nierozcieńczonego preparatu do czyszczenia gruntownego. Zawierający w swoim składzie: 5 – 15% fosforanów, &lt;5% niejonowych środków powierzchniowo czynnych oraz kompozycję zapachową, zapewniającą przyjemny zapach. Nie zawierający kwasu solnego ani siarkowego. pH 1 ± 0,5. </t>
    </r>
    <r>
      <rPr>
        <b/>
        <sz val="10"/>
        <color theme="1"/>
        <rFont val="Calibri"/>
        <family val="2"/>
        <charset val="238"/>
        <scheme val="minor"/>
      </rPr>
      <t xml:space="preserve">Wymagane załączenie atestu higienicznego PZH.  </t>
    </r>
  </si>
  <si>
    <r>
      <t xml:space="preserve">Koncentrat preparatu do </t>
    </r>
    <r>
      <rPr>
        <b/>
        <sz val="10"/>
        <color theme="1"/>
        <rFont val="Calibri"/>
        <family val="2"/>
        <charset val="238"/>
        <scheme val="minor"/>
      </rPr>
      <t xml:space="preserve">gruntownego mycia za pomocą maszyn szorujących oraz bieżącego czyszczenia silnie zabrudzonych podłóg przy pomocy mopa. </t>
    </r>
    <r>
      <rPr>
        <sz val="10"/>
        <color theme="1"/>
        <rFont val="Calibri"/>
        <family val="2"/>
        <charset val="238"/>
        <scheme val="minor"/>
      </rPr>
      <t>Usuwający zeskorupiały brud, sadzę, ślady po butach, wózkach. Wysokoalkaliczny środek o pH 13,5 ± 0,5, przeznaczony do użytku profesjonalnego</t>
    </r>
    <r>
      <rPr>
        <b/>
        <sz val="10"/>
        <color theme="1"/>
        <rFont val="Calibri"/>
        <family val="2"/>
        <charset val="238"/>
        <scheme val="minor"/>
      </rPr>
      <t xml:space="preserve"> do mycia wszystkich rodzajów podłóg odpornych na środki zasadowe.</t>
    </r>
    <r>
      <rPr>
        <sz val="10"/>
        <color theme="1"/>
        <rFont val="Calibri"/>
        <family val="2"/>
        <charset val="238"/>
        <scheme val="minor"/>
      </rPr>
      <t xml:space="preserve"> Zawierający w swoim składzie: &lt;5% amfoterycznych środków powierzchniowo czynnych, &lt;5% niejonowych środków powierzchniowo czynnych, &lt;5% EDTA i jego sole. Wydajność 1 litra koncentratu pozwalająca na uzyskanie do ok. 100 litrów roztworu roboczego.</t>
    </r>
  </si>
  <si>
    <r>
      <rPr>
        <b/>
        <sz val="10"/>
        <color theme="1"/>
        <rFont val="Calibri"/>
        <family val="2"/>
        <charset val="238"/>
        <scheme val="minor"/>
      </rPr>
      <t>Wydajny preparat (na bazie emulsji akrylowych, poliuretanowych i wosku)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do zabezpieczania różnych typów podłóg </t>
    </r>
    <r>
      <rPr>
        <sz val="10"/>
        <color theme="1"/>
        <rFont val="Calibri"/>
        <family val="2"/>
        <charset val="238"/>
        <scheme val="minor"/>
      </rPr>
      <t>np. z: linoleum, winylu (PCV), lastriko, betonu. Zawierający w składzie: Fosforan triizobutylu i 5-chloro-2-metylo-2H-izotiazol-3-on i 2-metylo-2H-izotiazol-3-on. Produkt tworzący na podłodze grubą, bardzo trwałą powłokę</t>
    </r>
    <r>
      <rPr>
        <b/>
        <sz val="10"/>
        <color theme="1"/>
        <rFont val="Calibri"/>
        <family val="2"/>
        <charset val="238"/>
        <scheme val="minor"/>
      </rPr>
      <t xml:space="preserve"> - </t>
    </r>
    <r>
      <rPr>
        <sz val="10"/>
        <color theme="1"/>
        <rFont val="Calibri"/>
        <family val="2"/>
        <charset val="238"/>
        <scheme val="minor"/>
      </rPr>
      <t xml:space="preserve">odporną na zarysowania i przenikanie brudu w głąb, dzięki czemu zabrudzenia łatwo się zmywają. Posiadający bardzo dobre właściwości wyrównujące niedoskonałości powierzchni wynikające z jej porowatowości oraz zniszczeń powstałych podczas użytkowania. </t>
    </r>
    <r>
      <rPr>
        <b/>
        <sz val="10"/>
        <color theme="1"/>
        <rFont val="Calibri"/>
        <family val="2"/>
        <charset val="238"/>
        <scheme val="minor"/>
      </rPr>
      <t>Preparat odporny na dezynfekcję.</t>
    </r>
    <r>
      <rPr>
        <sz val="10"/>
        <color theme="1"/>
        <rFont val="Calibri"/>
        <family val="2"/>
        <charset val="238"/>
        <scheme val="minor"/>
      </rPr>
      <t xml:space="preserve"> Powłoka nie zmieniająca koloru, co pozwoli na dokonywanie napraw miejscowych. Zachowująca połysk przez długi czas. Posiadająca właściwości antypoślizgowe. Wydajność na poziomie: 2-3 litry preparatu na zabezpieczenie 100 m2 podłogi (nałożenie 2-3 warstw powłoki). pH 8 ± 0,5</t>
    </r>
  </si>
  <si>
    <r>
      <rPr>
        <b/>
        <i/>
        <sz val="10"/>
        <rFont val="Calibri"/>
        <family val="2"/>
        <charset val="238"/>
        <scheme val="minor"/>
      </rPr>
      <t>System automatycznego rozcieńczania detergentów do czyszczenia</t>
    </r>
    <r>
      <rPr>
        <i/>
        <sz val="10"/>
        <rFont val="Calibri"/>
        <family val="2"/>
        <charset val="238"/>
        <scheme val="minor"/>
      </rPr>
      <t>. Dozownik powinien pozwolić na podłączenie</t>
    </r>
    <r>
      <rPr>
        <b/>
        <i/>
        <sz val="10"/>
        <rFont val="Calibri"/>
        <family val="2"/>
        <charset val="238"/>
        <scheme val="minor"/>
      </rPr>
      <t xml:space="preserve"> 4 różnych środków chemicznych</t>
    </r>
    <r>
      <rPr>
        <i/>
        <sz val="10"/>
        <rFont val="Calibri"/>
        <family val="2"/>
        <charset val="238"/>
        <scheme val="minor"/>
      </rPr>
      <t xml:space="preserve">, posiadać przycisk spustowy do dozowania z możliwością blokady. Natężenie przepływu 16L/min.; regulacja dozowania od 0,1% do 10%.      Dozownik powinien posiadać zabezpieczenie przed wstecznym przepływem chemikaliów. Posiadający w komplecie zestaw końcówek o różnej średnicy przepływu, pozwalających na przygotowanie wymaganych roztworów. Wyposażony w zabezpieczenie uniemożliwające dostęp osób nieuprawnionych. </t>
    </r>
    <r>
      <rPr>
        <b/>
        <i/>
        <sz val="10"/>
        <rFont val="Calibri"/>
        <family val="2"/>
        <charset val="238"/>
        <scheme val="minor"/>
      </rPr>
      <t>DZIERŻAWA 3 LATA</t>
    </r>
  </si>
  <si>
    <r>
      <rPr>
        <b/>
        <i/>
        <sz val="10"/>
        <color theme="1"/>
        <rFont val="Calibri"/>
        <family val="2"/>
        <charset val="238"/>
        <scheme val="minor"/>
      </rPr>
      <t xml:space="preserve">System automatycznego rozcieńczania detergentów do czyszczenia. </t>
    </r>
    <r>
      <rPr>
        <i/>
        <sz val="10"/>
        <color theme="1"/>
        <rFont val="Calibri"/>
        <family val="2"/>
        <charset val="238"/>
        <scheme val="minor"/>
      </rPr>
      <t>Dozownik powinien pozwolić na podłączenie</t>
    </r>
    <r>
      <rPr>
        <b/>
        <i/>
        <sz val="10"/>
        <color theme="1"/>
        <rFont val="Calibri"/>
        <family val="2"/>
        <charset val="238"/>
        <scheme val="minor"/>
      </rPr>
      <t xml:space="preserve"> 1 środka chemicznego</t>
    </r>
    <r>
      <rPr>
        <i/>
        <sz val="10"/>
        <color theme="1"/>
        <rFont val="Calibri"/>
        <family val="2"/>
        <charset val="238"/>
        <scheme val="minor"/>
      </rPr>
      <t>, posiadać przycisk spustowy do dozowania z możliwością blokady. Natężenie przepływu 16L/min.; regulacja dozowania od 0,1% do 10%.      Dozownik powinien posiadać zabezpieczenie przed wstecznym przepływem chemikaliów. Posiadający w komplecie zestaw końcówek o różnej średnicy przepływu, pozwalających na przygotowanie wymaganych roztworów. Wyposażony w zabezpieczenie uniemożliwające dostęp osób nieuprawnionych</t>
    </r>
    <r>
      <rPr>
        <b/>
        <i/>
        <sz val="10"/>
        <color theme="1"/>
        <rFont val="Calibri"/>
        <family val="2"/>
        <charset val="238"/>
        <scheme val="minor"/>
      </rPr>
      <t>.</t>
    </r>
    <r>
      <rPr>
        <b/>
        <i/>
        <sz val="10"/>
        <rFont val="Calibri"/>
        <family val="2"/>
        <charset val="238"/>
        <scheme val="minor"/>
      </rPr>
      <t xml:space="preserve"> DZIERŻAWA 3 LATA</t>
    </r>
  </si>
  <si>
    <r>
      <t xml:space="preserve">Koncentrat silnego środka </t>
    </r>
    <r>
      <rPr>
        <b/>
        <sz val="10"/>
        <rFont val="Calibri"/>
        <family val="2"/>
        <charset val="238"/>
        <scheme val="minor"/>
      </rPr>
      <t>do gruntownego mycia i usuwania tłustych zabrudzeń</t>
    </r>
    <r>
      <rPr>
        <sz val="10"/>
        <rFont val="Calibri"/>
        <family val="2"/>
        <charset val="238"/>
        <scheme val="minor"/>
      </rPr>
      <t xml:space="preserve"> z powierzchni odpornych na działanie alkaliów. Skutecznie usuwa nawet mocne zabrudzenia ropopochodne, oleje, smary oraz osady kuchenne. Szczególnie zalecany do mycia w warsztatach, halach fabrycznych oraz w domu. Zalecany do </t>
    </r>
    <r>
      <rPr>
        <b/>
        <sz val="10"/>
        <rFont val="Calibri"/>
        <family val="2"/>
        <charset val="238"/>
        <scheme val="minor"/>
      </rPr>
      <t>mycia części maszyn, silników oraz prania odzieży roboczej i</t>
    </r>
    <r>
      <rPr>
        <sz val="10"/>
        <rFont val="Calibri"/>
        <family val="2"/>
        <charset val="238"/>
        <scheme val="minor"/>
      </rPr>
      <t xml:space="preserve"> moczenia mocno zabrudzonych firan. Zawierający w składzie: 5-15 % fosforanów, &lt;5 % niejonowych środków powierzchniowo czynnych, &lt;5 % anionowych środków powierzchniowo czynnych,&lt;5 % EDTA i jego sole, kompozycje zapachowe. pH koncentratu 13± 0,5. </t>
    </r>
    <r>
      <rPr>
        <b/>
        <sz val="10"/>
        <rFont val="Calibri"/>
        <family val="2"/>
        <charset val="238"/>
        <scheme val="minor"/>
      </rPr>
      <t xml:space="preserve">Wymagane załączenie atestu higienicznego PZH. </t>
    </r>
  </si>
  <si>
    <r>
      <rPr>
        <b/>
        <sz val="10"/>
        <rFont val="Calibri"/>
        <family val="2"/>
        <charset val="238"/>
        <scheme val="minor"/>
      </rPr>
      <t xml:space="preserve">Odświeżacz powietrza </t>
    </r>
    <r>
      <rPr>
        <sz val="10"/>
        <rFont val="Calibri"/>
        <family val="2"/>
        <charset val="238"/>
        <scheme val="minor"/>
      </rPr>
      <t>do wszelkich pomieszczeń użyteczności publicznej, ze szczególnym uwzględnieniem sanitariatów, przeznaczony do użytku profesjonalnego. Produkt gotowy, stopniowo uwalniający zapach, pozostawiający długotrwałą świeżość po użyciu, o składzie na bazie olejków eterycznych i alkoholu. pH=6.</t>
    </r>
  </si>
  <si>
    <r>
      <rPr>
        <b/>
        <sz val="9"/>
        <rFont val="Calibri"/>
        <family val="2"/>
        <charset val="238"/>
        <scheme val="minor"/>
      </rPr>
      <t>pojemnik 0,75L</t>
    </r>
    <r>
      <rPr>
        <sz val="9"/>
        <rFont val="Calibri"/>
        <family val="2"/>
        <charset val="238"/>
        <scheme val="minor"/>
      </rPr>
      <t xml:space="preserve"> (z atomizerem)</t>
    </r>
  </si>
  <si>
    <r>
      <rPr>
        <b/>
        <sz val="10"/>
        <rFont val="Calibri"/>
        <family val="2"/>
        <charset val="238"/>
        <scheme val="minor"/>
      </rPr>
      <t>płyn do mycia naczyń</t>
    </r>
    <r>
      <rPr>
        <sz val="10"/>
        <rFont val="Calibri"/>
        <family val="2"/>
        <charset val="238"/>
        <scheme val="minor"/>
      </rPr>
      <t>: pozostawia czyste i lśniące naczynia bez zacieków, przeznaczony do mycia w ciepłej i zimnej wodzie, receptura z kompleksem witamin, przebadany dermatologicznie ulega biodegradacji, pH 5-6</t>
    </r>
  </si>
  <si>
    <r>
      <rPr>
        <b/>
        <sz val="10"/>
        <rFont val="Calibri"/>
        <family val="2"/>
        <charset val="238"/>
        <scheme val="minor"/>
      </rPr>
      <t>Gęste mydło w płynie</t>
    </r>
    <r>
      <rPr>
        <sz val="10"/>
        <rFont val="Calibri"/>
        <family val="2"/>
        <charset val="238"/>
        <scheme val="minor"/>
      </rPr>
      <t>, antybakteryjne, o przyjemnym i świeżym zapachu oraz neutralnym pH. Zawierające glicerynę (chroni skórę przed wysuszeniem i delikatnie nawilża). Może być stosowane do mycia rąk oraz całego ciała.</t>
    </r>
  </si>
  <si>
    <t>Pakiet 3 - Produkty specjalne - materiały zużywalne i podajniki</t>
  </si>
  <si>
    <t>Podajnik do ręczników papierowych z adaptorem</t>
  </si>
  <si>
    <t>Dozownik do mydła w piance</t>
  </si>
  <si>
    <t xml:space="preserve">Merida economy automatic maxi </t>
  </si>
  <si>
    <t>Ręczniki papierowe w roli z adaptorem</t>
  </si>
  <si>
    <r>
      <t>mydło piankowe, jednorazowy wkład z pompką spieniającą, do stosowania w dozownikach typu MERIDA TOP ,</t>
    </r>
    <r>
      <rPr>
        <b/>
        <sz val="10.5"/>
        <color theme="1"/>
        <rFont val="Calibri"/>
        <family val="2"/>
        <charset val="238"/>
        <scheme val="minor"/>
      </rPr>
      <t xml:space="preserve"> 1 sztuka = 700g .</t>
    </r>
  </si>
  <si>
    <t>Merida top, DTN201</t>
  </si>
  <si>
    <t>Merida Bali Plus M12P</t>
  </si>
  <si>
    <t>Mechaniczny podajnik Merida top CTN302 lub CTS302</t>
  </si>
  <si>
    <r>
      <rPr>
        <b/>
        <sz val="8"/>
        <color theme="1"/>
        <rFont val="Calibri"/>
        <family val="2"/>
        <charset val="238"/>
        <scheme val="minor"/>
      </rPr>
      <t>Zestaw</t>
    </r>
    <r>
      <rPr>
        <sz val="8"/>
        <color theme="1"/>
        <rFont val="Calibri"/>
        <family val="2"/>
        <charset val="238"/>
        <scheme val="minor"/>
      </rPr>
      <t xml:space="preserve"> (wiaderko z nienasączonym wkładem)</t>
    </r>
  </si>
  <si>
    <r>
      <t xml:space="preserve">jednowarstwowy, makulaturowy, kolor naturalny szary, miękki, rozpadający się w kontakcie z wodą, gramatura min. 32g/m2, średnica tulejki 6 cm, średnica zewn. Rolki 19-20cm, wys. Rolki 9-10cm, dł. min. 130mb) </t>
    </r>
    <r>
      <rPr>
        <b/>
        <sz val="9"/>
        <color theme="1"/>
        <rFont val="Calibri"/>
        <family val="2"/>
        <charset val="238"/>
        <scheme val="minor"/>
      </rPr>
      <t>1 op. = 12 rolek</t>
    </r>
  </si>
  <si>
    <t>karton</t>
  </si>
  <si>
    <t>opakowanie a'12</t>
  </si>
  <si>
    <r>
      <t xml:space="preserve">papier toaletowy biały, celulozowy (min. 65% białości), dwuwarstwowy, średnica tulejki 6 cm, średnica zewn. rolki 19-20cm, wys. Rolki 9-10cm, dł. Min. 130mb), </t>
    </r>
    <r>
      <rPr>
        <b/>
        <sz val="9"/>
        <color theme="1"/>
        <rFont val="Calibri"/>
        <family val="2"/>
        <charset val="238"/>
        <scheme val="minor"/>
      </rPr>
      <t>1 op. = 12 rolek</t>
    </r>
  </si>
  <si>
    <t>rolka a'25</t>
  </si>
  <si>
    <t>rolka a'50</t>
  </si>
  <si>
    <r>
      <rPr>
        <b/>
        <sz val="9"/>
        <color theme="1"/>
        <rFont val="Calibri"/>
        <family val="2"/>
        <charset val="238"/>
        <scheme val="minor"/>
      </rPr>
      <t xml:space="preserve">Delikatne mydło w płynie - </t>
    </r>
    <r>
      <rPr>
        <sz val="9"/>
        <color theme="1"/>
        <rFont val="Calibri"/>
        <family val="2"/>
        <charset val="238"/>
        <scheme val="minor"/>
      </rPr>
      <t xml:space="preserve">hipoalergiczne, zawierające naturalne mydło - tradycyjnie warzone. Produkt nie zawierający syntetycznych emulgatorów i parabenów. Niskopieniący - co pozwoli na jego wykorzystanie jako delikatny środek do prania mikrofibry (mopy, ściereczki) w pralkach automatycznych.  Zawierający w składzie: Cocamide DEA, Sodium Tallowate, Sodium Cocoate, Glycerin, Sodium Hydroxide, Sodium Chloride, Piroctone Olamine. </t>
    </r>
    <r>
      <rPr>
        <b/>
        <sz val="9"/>
        <color theme="1"/>
        <rFont val="Calibri"/>
        <family val="2"/>
        <charset val="238"/>
        <scheme val="minor"/>
      </rPr>
      <t>1 opak. = 5L</t>
    </r>
  </si>
  <si>
    <r>
      <t>Ręczniki papierowe w roli z adaptorem typu Merida ECONOMY AUTOMATIC MA</t>
    </r>
    <r>
      <rPr>
        <sz val="10"/>
        <rFont val="Calibri"/>
        <family val="2"/>
        <charset val="238"/>
        <scheme val="minor"/>
      </rPr>
      <t>XI (lub równoważne),</t>
    </r>
    <r>
      <rPr>
        <sz val="10"/>
        <color theme="1"/>
        <rFont val="Calibri"/>
        <family val="2"/>
        <charset val="238"/>
        <scheme val="minor"/>
      </rPr>
      <t xml:space="preserve"> pasujące do podajników Merida top. Wymagane właściwości:                                                   średnica zewnętrzna rolki 19,5cm, wysokość 20cm, dł.250mb, wzmacniany i gofrowany papier makulaturowy, 1-warstwowy, zielony, </t>
    </r>
    <r>
      <rPr>
        <b/>
        <sz val="10"/>
        <color theme="1"/>
        <rFont val="Calibri"/>
        <family val="2"/>
        <charset val="238"/>
        <scheme val="minor"/>
      </rPr>
      <t xml:space="preserve"> 1 karton = 6 rolek</t>
    </r>
  </si>
  <si>
    <r>
      <t xml:space="preserve">Mechaniczny podajnik Merida top </t>
    </r>
    <r>
      <rPr>
        <sz val="10"/>
        <rFont val="Calibri"/>
        <family val="2"/>
        <charset val="238"/>
        <scheme val="minor"/>
      </rPr>
      <t>(lub równoważny) o wymiarach: wys. 34cm, szer.=31cm, gł. 20cm wykonany z wysokiej jakości tworzywa ABS, do którego pasują ręczniki Merida economy AUTOMATIC MAXI z adaptorem (średnica rolki 19,5cm, dł. 250mb, 1-warstwowe).  Urządzenie zapewniające higieniczne pobieranie ręcznika (o długości listka 24cm), gdzie użytkownik dotyka tylko pobieranego ręcznika, a pozostała część rolki nie jest dostępna.  Posiadający okienko do bieżącej kontroli zużycia ręcznika.</t>
    </r>
  </si>
  <si>
    <r>
      <t xml:space="preserve">Dozownik mydła w piance typu MERIDA TOP </t>
    </r>
    <r>
      <rPr>
        <sz val="10.5"/>
        <rFont val="Calibri"/>
        <family val="2"/>
        <charset val="238"/>
        <scheme val="minor"/>
      </rPr>
      <t>(lub równoważny)</t>
    </r>
    <r>
      <rPr>
        <sz val="10.5"/>
        <color theme="1"/>
        <rFont val="Calibri"/>
        <family val="2"/>
        <charset val="238"/>
        <scheme val="minor"/>
      </rPr>
      <t>, do którego pasują jednorazowe wkłady  z pompką spieniającą o zawartości mydła 700g. Dozownik  wykonany z tworzywa ABS, o wymiarach: wys. 26,5cm, szer.=11,5cm, głęb.=10,5cm, pokrywa przednia jest przyciskiem do dozowania mydła. Posiadający okienko do bieżącej kontroli zużycia mydła.</t>
    </r>
  </si>
  <si>
    <r>
      <rPr>
        <b/>
        <sz val="10"/>
        <rFont val="Calibri"/>
        <family val="2"/>
        <charset val="238"/>
        <scheme val="minor"/>
      </rPr>
      <t>Antybakteryjny gotowy żel do mycia i odkamieniania powierzchni sanitarnych</t>
    </r>
    <r>
      <rPr>
        <sz val="10"/>
        <rFont val="Calibri"/>
        <family val="2"/>
        <charset val="238"/>
        <scheme val="minor"/>
      </rPr>
      <t xml:space="preserve"> (sedesów, pisuarów, umywalek i armatury łazienkowej)</t>
    </r>
    <r>
      <rPr>
        <b/>
        <sz val="10"/>
        <rFont val="Calibri"/>
        <family val="2"/>
        <charset val="238"/>
        <scheme val="minor"/>
      </rPr>
      <t xml:space="preserve"> przeznaczony do użytku profesjonalnego</t>
    </r>
    <r>
      <rPr>
        <sz val="10"/>
        <rFont val="Calibri"/>
        <family val="2"/>
        <charset val="238"/>
        <scheme val="minor"/>
      </rPr>
      <t>. Usuwający kamień, rdzę, pozostałości mydła, tłuste zabrudzenia organiczne. Konsystencja żelu ułatwia przyleganie preparatu nawet na pionowych powierzchniach, co wydłuża czas kontaktu z powierzchnią i gwarantuje większą skuteczność mycia. Zawierający w swoim składzie: &lt;5% niejonowych środków powierzchniowo czynnych, &lt;5% fosforanów oraz kompozycję zapachową, zapewniającą przyjemny zapach. Kolor nakrętki zgodny z kodowaniem kolorystycznym produktu tj. czerwony. Gęstość 1,04-1,07 g/cm3, pH 1 ± 0,5. pH 1 ± 0,5</t>
    </r>
  </si>
  <si>
    <r>
      <t>Preparat do</t>
    </r>
    <r>
      <rPr>
        <b/>
        <sz val="10"/>
        <rFont val="Calibri"/>
        <family val="2"/>
        <charset val="238"/>
        <scheme val="minor"/>
      </rPr>
      <t xml:space="preserve"> pielęgnacji i nabłyszczania podłóg i innych powierzchni </t>
    </r>
    <r>
      <rPr>
        <sz val="10"/>
        <rFont val="Calibri"/>
        <family val="2"/>
        <charset val="238"/>
        <scheme val="minor"/>
      </rPr>
      <t xml:space="preserve">z tworzyw sztucznych, PCV, kamienia, marmuru oraz paneli -  przeznaczony do użytku profesjonalnego. Gwarantujący odnawialny połysk po froterowaniu. Przeciwdziałający osadzaniu się kurzu. Posiadający właściwości antypoślizgowe. </t>
    </r>
    <r>
      <rPr>
        <b/>
        <sz val="10"/>
        <rFont val="Calibri"/>
        <family val="2"/>
        <charset val="238"/>
        <scheme val="minor"/>
      </rPr>
      <t>Przeznaczony również do stosowania na schodach</t>
    </r>
    <r>
      <rPr>
        <sz val="10"/>
        <rFont val="Calibri"/>
        <family val="2"/>
        <charset val="238"/>
        <scheme val="minor"/>
      </rPr>
      <t>. Preparat do rozcieńczania z wodą w stosunku od 1:1 do 1:3, przy czym dopuszczone jest zastosowanie nierozcieńczonego w celu otrzymania lepszego połysku. Nie wymagający stosowania stripera (tj. preparatu do usuwania nabłyszczających powłok ochronnych np. woskowych i polimerowych). pH 8 ± 0,5</t>
    </r>
  </si>
  <si>
    <r>
      <t>Koncentrat preparatu do</t>
    </r>
    <r>
      <rPr>
        <b/>
        <sz val="10"/>
        <rFont val="Calibri"/>
        <family val="2"/>
        <charset val="238"/>
        <scheme val="minor"/>
      </rPr>
      <t xml:space="preserve"> usuwania starych powłok ochronnych woskowych i polimerowych (tzw. striper) na powierzchniach odpornych na alkalia: </t>
    </r>
    <r>
      <rPr>
        <sz val="10"/>
        <rFont val="Calibri"/>
        <family val="2"/>
        <charset val="238"/>
        <scheme val="minor"/>
      </rPr>
      <t>typu lastriko, PCV, gres, terakota, linoleum, gumolit. Przeznaczony do użytku profesjonalnego przed nałożeniem nowych warstw ochronnych i do gruntownego czyszczenia płytek gresowych i innych twardych posadzek. Zastosowanie: mycie maszynowe oraz mycie ręczne. Usuwający stare pasty, powłoki polimerowe, stary brud. Nie pozostawiający smug i zacieków. Niskopieniący i bezzapachowy o pH 13,5 ± 0,5. Wydajność 1 litra koncentratu pozwalająca na uzyskanie do ok. 20 litrów roztworu roboczego.</t>
    </r>
  </si>
  <si>
    <r>
      <t xml:space="preserve">Koncentrat środka </t>
    </r>
    <r>
      <rPr>
        <b/>
        <sz val="10"/>
        <rFont val="Calibri"/>
        <family val="2"/>
        <charset val="238"/>
        <scheme val="minor"/>
      </rPr>
      <t xml:space="preserve">do jednoczesnego mycia i dezynfekcji </t>
    </r>
    <r>
      <rPr>
        <sz val="10"/>
        <rFont val="Calibri"/>
        <family val="2"/>
        <charset val="238"/>
        <scheme val="minor"/>
      </rPr>
      <t xml:space="preserve">dużych powierzchni zmywalnych. Posiadający wysoką tolerancję materiałową -  przeznaczony do dezynfekcji materiałów obiciowych oraz wyrobów z tworzywa ABS, szkła, porcelany, gumy, stali szlachetnej oraz aluminium, niklu i chromu. Zalecany do dezynfekcji poprzez zanurzenie oraz do szkła akrylowego. Nie zawierający aldehydów i fenoli. Nie wymagający spłukiwania. Posiadający przyjemny zapach. </t>
    </r>
    <r>
      <rPr>
        <b/>
        <sz val="10"/>
        <rFont val="Calibri"/>
        <family val="2"/>
        <charset val="238"/>
        <scheme val="minor"/>
      </rPr>
      <t xml:space="preserve">Wydajność 1 litra koncentratu pozwalająca na uzyskanie 200 litrów roztworu roboczego </t>
    </r>
    <r>
      <rPr>
        <sz val="10"/>
        <rFont val="Calibri"/>
        <family val="2"/>
        <charset val="238"/>
        <scheme val="minor"/>
      </rPr>
      <t xml:space="preserve">o spektrum i czasie działania: Bakterie (w tym MRSA), Grzyby, Prątki gruźlicy (M. terrae, M. avium), Wirusy osłonkowe (Vaccinia, BVDV, SARS-CoV-2, HBV, HIV, HCV, Herpes simplex, wirus grypy A, B, C, Ebola) w czasie 15 minut w stężeniu 0,5%. Wymagane załączenie do oferty </t>
    </r>
    <r>
      <rPr>
        <b/>
        <sz val="10"/>
        <rFont val="Calibri"/>
        <family val="2"/>
        <charset val="238"/>
        <scheme val="minor"/>
      </rPr>
      <t>badań potwierdzających spektrum bójcze preparatu zgodnie z normą EN 14885.</t>
    </r>
  </si>
  <si>
    <r>
      <t xml:space="preserve">czyściwo celulozowe, 1 warstwa, wys. rolki 28-30cm, długość zwoju min. 350mb, </t>
    </r>
    <r>
      <rPr>
        <b/>
        <sz val="9"/>
        <color theme="1"/>
        <rFont val="Calibri"/>
        <family val="2"/>
        <charset val="238"/>
        <scheme val="minor"/>
      </rPr>
      <t>średnica tu</t>
    </r>
    <r>
      <rPr>
        <b/>
        <sz val="9"/>
        <rFont val="Calibri"/>
        <family val="2"/>
        <charset val="238"/>
        <scheme val="minor"/>
      </rPr>
      <t>lejki 6cm</t>
    </r>
    <r>
      <rPr>
        <sz val="9"/>
        <color theme="1"/>
        <rFont val="Calibri"/>
        <family val="2"/>
        <charset val="238"/>
        <scheme val="minor"/>
      </rPr>
      <t>. Wytrzymałe (także po zmoczeniu), dobrze wchłaniające i usuwające oleje, brud i wodę. Kolor biały.</t>
    </r>
  </si>
  <si>
    <r>
      <t xml:space="preserve">Czyściwo celulozowe białe o wysokiej chłonności </t>
    </r>
    <r>
      <rPr>
        <sz val="10.5"/>
        <color theme="1"/>
        <rFont val="Calibri"/>
        <family val="2"/>
        <charset val="238"/>
        <scheme val="minor"/>
      </rPr>
      <t>(rolka z tuleją)</t>
    </r>
  </si>
  <si>
    <r>
      <t xml:space="preserve">ręcznik papierowy składany w "ZZ", celulozowy, 1 warstwa, gofrowany, kolor biały, wymiar listka 23*25cm, gramatura: min. 30g/m2, </t>
    </r>
    <r>
      <rPr>
        <b/>
        <sz val="9"/>
        <color theme="1"/>
        <rFont val="Calibri"/>
        <family val="2"/>
        <charset val="238"/>
        <scheme val="minor"/>
      </rPr>
      <t xml:space="preserve">1 karton= 20paczek, a'4000 listków </t>
    </r>
    <r>
      <rPr>
        <sz val="9"/>
        <color theme="1"/>
        <rFont val="Calibri"/>
        <family val="2"/>
        <charset val="238"/>
        <scheme val="minor"/>
      </rPr>
      <t>(20x200listków)</t>
    </r>
  </si>
  <si>
    <t>ręcznik papierowy biały, celulozowy, gofrowany, chłonny, średnica rolki 19cm, dług. rolki min. 120mb</t>
  </si>
  <si>
    <r>
      <t xml:space="preserve">ręcznik papierowy biały, </t>
    </r>
    <r>
      <rPr>
        <sz val="10.5"/>
        <color theme="1"/>
        <rFont val="Calibri"/>
        <family val="2"/>
        <charset val="238"/>
        <scheme val="minor"/>
      </rPr>
      <t>rolka</t>
    </r>
  </si>
  <si>
    <r>
      <t xml:space="preserve"> zestaw zawierający: 
</t>
    </r>
    <r>
      <rPr>
        <b/>
        <sz val="9"/>
        <rFont val="Calibri"/>
        <family val="2"/>
        <charset val="238"/>
        <scheme val="minor"/>
      </rPr>
      <t xml:space="preserve">- wiaderko </t>
    </r>
    <r>
      <rPr>
        <sz val="9"/>
        <rFont val="Calibri"/>
        <family val="2"/>
        <charset val="238"/>
        <scheme val="minor"/>
      </rPr>
      <t xml:space="preserve">z aplikatorem ściereczek w wieczku
</t>
    </r>
    <r>
      <rPr>
        <b/>
        <sz val="9"/>
        <rFont val="Calibri"/>
        <family val="2"/>
        <charset val="238"/>
        <scheme val="minor"/>
      </rPr>
      <t xml:space="preserve">- nienasączony wkład </t>
    </r>
    <r>
      <rPr>
        <sz val="9"/>
        <rFont val="Calibri"/>
        <family val="2"/>
        <charset val="238"/>
        <scheme val="minor"/>
      </rPr>
      <t>z profesjonalnego czyściwa tj. włókniny: skutecznie usuwający zabrudzenia, o wysokim stopniu absorpcji, niskopylny, nierysujący czyszczonej powierzchni. Czyściwo ma być miękkie i elastyczne oraz posiadać</t>
    </r>
    <r>
      <rPr>
        <b/>
        <sz val="9"/>
        <rFont val="Calibri"/>
        <family val="2"/>
        <charset val="238"/>
        <scheme val="minor"/>
      </rPr>
      <t xml:space="preserve"> atest higieniczny PZH </t>
    </r>
    <r>
      <rPr>
        <sz val="9"/>
        <rFont val="Calibri"/>
        <family val="2"/>
        <charset val="238"/>
        <scheme val="minor"/>
      </rPr>
      <t>i następujące właściwości: gramatura - 45g/m2, skład: 50% pulpa celulozowa, 30% poliester, 20% polipropylen, wymiary rolki: średnica 18cm, wys. 18cm, dł. listka 39cm, min. 256 szt.listków/rolka, dł.czyściwa- min. 100m/rolka</t>
    </r>
  </si>
  <si>
    <r>
      <t xml:space="preserve"> Czyściwo skutecznie usuwające zabrudzenia, o wysokim stopniu absorpcji, niskopylne i nierysujące czyszczonej powierzchni. Czyściwo ma być miękkie i elastyczne oraz posiadać </t>
    </r>
    <r>
      <rPr>
        <b/>
        <sz val="9"/>
        <rFont val="Calibri"/>
        <family val="2"/>
        <charset val="238"/>
        <scheme val="minor"/>
      </rPr>
      <t>atest higieniczny PZH</t>
    </r>
    <r>
      <rPr>
        <sz val="9"/>
        <rFont val="Calibri"/>
        <family val="2"/>
        <charset val="238"/>
        <scheme val="minor"/>
      </rPr>
      <t xml:space="preserve"> i następujące właściwości: gramatura - 45g/m2
- skład - 50% pulpa celulozowa, 30% poliester, 20% polipropylen
- wymiary rolki: średnica 18cm, wys. 18cm, dł. listka 39cm, min. 256 szt.listków/rolka, dł.czyściwa- min. 100m/rolka - pasujące do wiaderek z aplikatorem ściereczek w wieczku</t>
    </r>
  </si>
  <si>
    <r>
      <t xml:space="preserve">Wkład z profesjonalnego czyściwa z włókniny do nasączania, </t>
    </r>
    <r>
      <rPr>
        <sz val="10"/>
        <rFont val="Calibri"/>
        <family val="2"/>
        <charset val="238"/>
        <scheme val="minor"/>
      </rPr>
      <t>100m - pasujący do wiaderek z aplikatorem ściereczek w wieczku</t>
    </r>
  </si>
  <si>
    <t>Worki na śmieci HDPE 60L;                    a'50;      4 kolory (czarny, niebieski, żółty, zielony)</t>
  </si>
  <si>
    <t>Preferowany produkt: nazwa/model, producent</t>
  </si>
  <si>
    <t>Cena netto/ opakowanie</t>
  </si>
  <si>
    <t>cena netto za 1 kg lub 1L</t>
  </si>
  <si>
    <r>
      <rPr>
        <b/>
        <sz val="9"/>
        <rFont val="Calibri"/>
        <family val="2"/>
        <charset val="238"/>
        <scheme val="minor"/>
      </rPr>
      <t xml:space="preserve">Proszek do prania tkanin białych </t>
    </r>
    <r>
      <rPr>
        <sz val="9"/>
        <rFont val="Calibri"/>
        <family val="2"/>
        <charset val="238"/>
        <scheme val="minor"/>
      </rPr>
      <t xml:space="preserve">w pralce automatycznej. Posiadający doskonałe właściwości wybielające, usuwający trudne i uporczywe zabrudzenia, dogłębnie czyszczący tkaninę, subtelnie odświeżający, a doskonałą moc czyszczącą uzyskujący już w 30 st.C. </t>
    </r>
    <r>
      <rPr>
        <b/>
        <sz val="9"/>
        <rFont val="Calibri"/>
        <family val="2"/>
        <charset val="238"/>
        <scheme val="minor"/>
      </rPr>
      <t>1 opak. = 10 ± 1 kg</t>
    </r>
  </si>
  <si>
    <r>
      <rPr>
        <b/>
        <sz val="9"/>
        <rFont val="Calibri"/>
        <family val="2"/>
        <charset val="238"/>
        <scheme val="minor"/>
      </rPr>
      <t>Skoncentrowany płyn do płukania i zmiękczania tkanin</t>
    </r>
    <r>
      <rPr>
        <sz val="9"/>
        <rFont val="Calibri"/>
        <family val="2"/>
        <charset val="238"/>
        <scheme val="minor"/>
      </rPr>
      <t xml:space="preserve"> o delikatnym zapachu. Nie wywołujący podrażnień. Zapobiegający elektryzowaniu ubrań i ułatwiający prasowanie. </t>
    </r>
    <r>
      <rPr>
        <b/>
        <sz val="9"/>
        <rFont val="Calibri"/>
        <family val="2"/>
        <charset val="238"/>
        <scheme val="minor"/>
      </rPr>
      <t xml:space="preserve"> 1 opak. = 5L</t>
    </r>
  </si>
  <si>
    <t>proszek do prania kolorowych tkanin</t>
  </si>
  <si>
    <t>proszek do prania białych tkanin</t>
  </si>
  <si>
    <t>płyn do płukania tkanin</t>
  </si>
  <si>
    <t>Delikatne mydło w płynie - tradycyjnie warzone</t>
  </si>
  <si>
    <r>
      <t>Podatek Vat [%]</t>
    </r>
    <r>
      <rPr>
        <b/>
        <sz val="7"/>
        <color theme="1"/>
        <rFont val="Calibri"/>
        <family val="2"/>
        <charset val="238"/>
        <scheme val="minor"/>
      </rPr>
      <t xml:space="preserve"> </t>
    </r>
    <r>
      <rPr>
        <sz val="7"/>
        <color rgb="FFFF0000"/>
        <rFont val="Calibri"/>
        <family val="2"/>
        <charset val="238"/>
        <scheme val="minor"/>
      </rPr>
      <t>(w przypadku innej stawki, proszę zmienić wartość komórki)</t>
    </r>
  </si>
  <si>
    <r>
      <t xml:space="preserve">ręcznik papierowy składany w "ZZ", makulaturowy, 1 warstwa, gofrowany, wymiar listka 23*25cm, gramatura: min. 37g/m2, kolor szary lub zielony. </t>
    </r>
    <r>
      <rPr>
        <b/>
        <sz val="9"/>
        <color theme="1"/>
        <rFont val="Calibri"/>
        <family val="2"/>
        <charset val="238"/>
        <scheme val="minor"/>
      </rPr>
      <t>1karton= 20paczek, a'4000 listków</t>
    </r>
    <r>
      <rPr>
        <sz val="9"/>
        <color theme="1"/>
        <rFont val="Calibri"/>
        <family val="2"/>
        <charset val="238"/>
        <scheme val="minor"/>
      </rPr>
      <t xml:space="preserve"> (20x200listków)</t>
    </r>
  </si>
  <si>
    <t>Proponowany produkt: nazwa,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</si>
</sst>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i/>
      <sz val="9"/>
      <color theme="1" tint="0.499984740745262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9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14" fillId="0" borderId="0" xfId="0" applyFont="1"/>
    <xf numFmtId="0" fontId="0" fillId="0" borderId="0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0" fontId="1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 applyProtection="1">
      <alignment horizont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Protection="1"/>
    <xf numFmtId="0" fontId="11" fillId="2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vertical="center"/>
    </xf>
    <xf numFmtId="0" fontId="19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6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NumberFormat="1" applyFont="1" applyBorder="1" applyAlignment="1" applyProtection="1">
      <alignment horizontal="right" vertical="center" wrapText="1"/>
    </xf>
    <xf numFmtId="0" fontId="31" fillId="0" borderId="1" xfId="0" applyNumberFormat="1" applyFont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vertical="top" wrapText="1"/>
    </xf>
    <xf numFmtId="0" fontId="34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31" fillId="0" borderId="1" xfId="0" applyFont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9" zoomScaleNormal="100" zoomScaleSheetLayoutView="90" zoomScalePageLayoutView="90" workbookViewId="0">
      <selection activeCell="F34" sqref="F34"/>
    </sheetView>
  </sheetViews>
  <sheetFormatPr defaultRowHeight="15" x14ac:dyDescent="0.25"/>
  <cols>
    <col min="1" max="1" width="3.7109375" customWidth="1"/>
    <col min="2" max="2" width="55.42578125" customWidth="1"/>
    <col min="3" max="3" width="12.42578125" customWidth="1"/>
    <col min="4" max="4" width="13.140625" style="4" customWidth="1"/>
    <col min="5" max="5" width="11.5703125" customWidth="1"/>
    <col min="6" max="6" width="14.5703125" customWidth="1"/>
    <col min="7" max="7" width="11.42578125" customWidth="1"/>
    <col min="8" max="8" width="19.42578125" customWidth="1"/>
    <col min="9" max="9" width="26.7109375" customWidth="1"/>
  </cols>
  <sheetData>
    <row r="1" spans="1:8" s="33" customFormat="1" ht="19.5" customHeight="1" x14ac:dyDescent="0.25">
      <c r="A1" s="50" t="s">
        <v>17</v>
      </c>
      <c r="B1" s="31"/>
      <c r="C1" s="31"/>
      <c r="D1" s="32"/>
      <c r="E1" s="31"/>
      <c r="F1" s="31"/>
      <c r="G1" s="31"/>
      <c r="H1" s="31"/>
    </row>
    <row r="2" spans="1:8" ht="12.75" customHeight="1" x14ac:dyDescent="0.25">
      <c r="A2" s="7"/>
      <c r="B2" s="7"/>
      <c r="C2" s="7"/>
      <c r="D2" s="9"/>
      <c r="E2" s="7"/>
      <c r="F2" s="7"/>
      <c r="G2" s="7"/>
      <c r="H2" s="7"/>
    </row>
    <row r="3" spans="1:8" s="1" customFormat="1" ht="18" customHeight="1" x14ac:dyDescent="0.25">
      <c r="A3" s="24" t="s">
        <v>31</v>
      </c>
      <c r="B3" s="24"/>
      <c r="C3" s="6"/>
      <c r="D3" s="48"/>
      <c r="E3" s="21"/>
      <c r="F3" s="49"/>
      <c r="G3" s="21"/>
      <c r="H3" s="21"/>
    </row>
    <row r="4" spans="1:8" ht="58.5" customHeight="1" x14ac:dyDescent="0.25">
      <c r="A4" s="12" t="s">
        <v>0</v>
      </c>
      <c r="B4" s="12" t="s">
        <v>25</v>
      </c>
      <c r="C4" s="44" t="s">
        <v>49</v>
      </c>
      <c r="D4" s="29" t="s">
        <v>50</v>
      </c>
      <c r="E4" s="12" t="s">
        <v>1</v>
      </c>
      <c r="F4" s="12" t="s">
        <v>21</v>
      </c>
      <c r="G4" s="43" t="s">
        <v>52</v>
      </c>
      <c r="H4" s="12" t="s">
        <v>120</v>
      </c>
    </row>
    <row r="5" spans="1:8" ht="15.75" customHeight="1" x14ac:dyDescent="0.25">
      <c r="A5" s="16" t="s">
        <v>9</v>
      </c>
      <c r="B5" s="16" t="s">
        <v>4</v>
      </c>
      <c r="C5" s="16" t="s">
        <v>5</v>
      </c>
      <c r="D5" s="16" t="s">
        <v>6</v>
      </c>
      <c r="E5" s="16" t="s">
        <v>15</v>
      </c>
      <c r="F5" s="16" t="s">
        <v>7</v>
      </c>
      <c r="G5" s="16" t="s">
        <v>8</v>
      </c>
      <c r="H5" s="16" t="s">
        <v>12</v>
      </c>
    </row>
    <row r="6" spans="1:8" ht="186" customHeight="1" x14ac:dyDescent="0.25">
      <c r="A6" s="83">
        <v>1</v>
      </c>
      <c r="B6" s="54" t="s">
        <v>65</v>
      </c>
      <c r="C6" s="19" t="s">
        <v>51</v>
      </c>
      <c r="D6" s="84">
        <v>100</v>
      </c>
      <c r="E6" s="59"/>
      <c r="F6" s="60">
        <f t="shared" ref="F6:F23" si="0">D6*E6</f>
        <v>0</v>
      </c>
      <c r="G6" s="30">
        <v>0.23</v>
      </c>
      <c r="H6" s="88"/>
    </row>
    <row r="7" spans="1:8" ht="153.75" customHeight="1" x14ac:dyDescent="0.25">
      <c r="A7" s="83">
        <f>A6+1</f>
        <v>2</v>
      </c>
      <c r="B7" s="54" t="s">
        <v>64</v>
      </c>
      <c r="C7" s="19" t="s">
        <v>51</v>
      </c>
      <c r="D7" s="71">
        <v>126</v>
      </c>
      <c r="E7" s="59"/>
      <c r="F7" s="60">
        <f t="shared" si="0"/>
        <v>0</v>
      </c>
      <c r="G7" s="30">
        <v>0.23</v>
      </c>
      <c r="H7" s="85"/>
    </row>
    <row r="8" spans="1:8" ht="186" customHeight="1" x14ac:dyDescent="0.25">
      <c r="A8" s="83">
        <f t="shared" ref="A8:A23" si="1">A7+1</f>
        <v>3</v>
      </c>
      <c r="B8" s="54" t="s">
        <v>66</v>
      </c>
      <c r="C8" s="19" t="s">
        <v>51</v>
      </c>
      <c r="D8" s="71">
        <v>40</v>
      </c>
      <c r="E8" s="59"/>
      <c r="F8" s="60">
        <f t="shared" si="0"/>
        <v>0</v>
      </c>
      <c r="G8" s="30">
        <v>0.23</v>
      </c>
      <c r="H8" s="85"/>
    </row>
    <row r="9" spans="1:8" ht="159" customHeight="1" x14ac:dyDescent="0.25">
      <c r="A9" s="83">
        <f t="shared" si="1"/>
        <v>4</v>
      </c>
      <c r="B9" s="55" t="s">
        <v>96</v>
      </c>
      <c r="C9" s="66" t="s">
        <v>30</v>
      </c>
      <c r="D9" s="71">
        <v>120</v>
      </c>
      <c r="E9" s="59"/>
      <c r="F9" s="60">
        <f t="shared" ref="F9" si="2">D9*E9</f>
        <v>0</v>
      </c>
      <c r="G9" s="30">
        <v>0.23</v>
      </c>
      <c r="H9" s="86"/>
    </row>
    <row r="10" spans="1:8" ht="147" customHeight="1" x14ac:dyDescent="0.25">
      <c r="A10" s="83">
        <f t="shared" si="1"/>
        <v>5</v>
      </c>
      <c r="B10" s="55" t="s">
        <v>97</v>
      </c>
      <c r="C10" s="19" t="s">
        <v>51</v>
      </c>
      <c r="D10" s="71">
        <v>18</v>
      </c>
      <c r="E10" s="59"/>
      <c r="F10" s="60">
        <f t="shared" si="0"/>
        <v>0</v>
      </c>
      <c r="G10" s="30">
        <v>0.23</v>
      </c>
      <c r="H10" s="86"/>
    </row>
    <row r="11" spans="1:8" ht="138.75" customHeight="1" x14ac:dyDescent="0.25">
      <c r="A11" s="83">
        <f t="shared" si="1"/>
        <v>6</v>
      </c>
      <c r="B11" s="54" t="s">
        <v>67</v>
      </c>
      <c r="C11" s="19" t="s">
        <v>51</v>
      </c>
      <c r="D11" s="71">
        <v>30</v>
      </c>
      <c r="E11" s="59"/>
      <c r="F11" s="60">
        <f t="shared" si="0"/>
        <v>0</v>
      </c>
      <c r="G11" s="30">
        <v>0.23</v>
      </c>
      <c r="H11" s="85"/>
    </row>
    <row r="12" spans="1:8" ht="146.25" customHeight="1" x14ac:dyDescent="0.25">
      <c r="A12" s="83">
        <f t="shared" si="1"/>
        <v>7</v>
      </c>
      <c r="B12" s="55" t="s">
        <v>98</v>
      </c>
      <c r="C12" s="19" t="s">
        <v>51</v>
      </c>
      <c r="D12" s="71">
        <v>12</v>
      </c>
      <c r="E12" s="59"/>
      <c r="F12" s="60">
        <f t="shared" si="0"/>
        <v>0</v>
      </c>
      <c r="G12" s="30">
        <v>0.23</v>
      </c>
      <c r="H12" s="85"/>
    </row>
    <row r="13" spans="1:8" ht="196.5" customHeight="1" x14ac:dyDescent="0.25">
      <c r="A13" s="83">
        <f t="shared" si="1"/>
        <v>8</v>
      </c>
      <c r="B13" s="54" t="s">
        <v>68</v>
      </c>
      <c r="C13" s="19" t="s">
        <v>51</v>
      </c>
      <c r="D13" s="71">
        <v>30</v>
      </c>
      <c r="E13" s="59"/>
      <c r="F13" s="60">
        <f t="shared" si="0"/>
        <v>0</v>
      </c>
      <c r="G13" s="30">
        <v>0.23</v>
      </c>
      <c r="H13" s="85"/>
    </row>
    <row r="14" spans="1:8" ht="98.25" customHeight="1" x14ac:dyDescent="0.25">
      <c r="A14" s="83">
        <f t="shared" si="1"/>
        <v>9</v>
      </c>
      <c r="B14" s="99" t="s">
        <v>63</v>
      </c>
      <c r="C14" s="58" t="s">
        <v>61</v>
      </c>
      <c r="D14" s="71">
        <v>30</v>
      </c>
      <c r="E14" s="59"/>
      <c r="F14" s="60">
        <f t="shared" si="0"/>
        <v>0</v>
      </c>
      <c r="G14" s="30">
        <v>0.23</v>
      </c>
      <c r="H14" s="103"/>
    </row>
    <row r="15" spans="1:8" ht="99" customHeight="1" x14ac:dyDescent="0.25">
      <c r="A15" s="83">
        <f t="shared" si="1"/>
        <v>10</v>
      </c>
      <c r="B15" s="100"/>
      <c r="C15" s="58" t="s">
        <v>62</v>
      </c>
      <c r="D15" s="71">
        <v>10</v>
      </c>
      <c r="E15" s="59"/>
      <c r="F15" s="60">
        <f t="shared" si="0"/>
        <v>0</v>
      </c>
      <c r="G15" s="30">
        <v>0.23</v>
      </c>
      <c r="H15" s="104"/>
    </row>
    <row r="16" spans="1:8" ht="197.25" customHeight="1" x14ac:dyDescent="0.25">
      <c r="A16" s="83">
        <f t="shared" si="1"/>
        <v>11</v>
      </c>
      <c r="B16" s="55" t="s">
        <v>99</v>
      </c>
      <c r="C16" s="19" t="s">
        <v>51</v>
      </c>
      <c r="D16" s="71">
        <v>75</v>
      </c>
      <c r="E16" s="59"/>
      <c r="F16" s="60">
        <f t="shared" si="0"/>
        <v>0</v>
      </c>
      <c r="G16" s="30">
        <v>0.08</v>
      </c>
      <c r="H16" s="87"/>
    </row>
    <row r="17" spans="1:8" ht="147.75" customHeight="1" x14ac:dyDescent="0.25">
      <c r="A17" s="83">
        <f t="shared" si="1"/>
        <v>12</v>
      </c>
      <c r="B17" s="65" t="s">
        <v>69</v>
      </c>
      <c r="C17" s="19" t="s">
        <v>26</v>
      </c>
      <c r="D17" s="71">
        <v>6</v>
      </c>
      <c r="E17" s="59"/>
      <c r="F17" s="60">
        <f t="shared" si="0"/>
        <v>0</v>
      </c>
      <c r="G17" s="30">
        <v>0.23</v>
      </c>
      <c r="H17" s="85"/>
    </row>
    <row r="18" spans="1:8" ht="138" customHeight="1" x14ac:dyDescent="0.25">
      <c r="A18" s="83">
        <f t="shared" si="1"/>
        <v>13</v>
      </c>
      <c r="B18" s="56" t="s">
        <v>70</v>
      </c>
      <c r="C18" s="19" t="s">
        <v>26</v>
      </c>
      <c r="D18" s="71">
        <v>3</v>
      </c>
      <c r="E18" s="59"/>
      <c r="F18" s="60">
        <f t="shared" si="0"/>
        <v>0</v>
      </c>
      <c r="G18" s="30">
        <v>0.23</v>
      </c>
      <c r="H18" s="85"/>
    </row>
    <row r="19" spans="1:8" ht="164.25" customHeight="1" x14ac:dyDescent="0.25">
      <c r="A19" s="83">
        <f t="shared" si="1"/>
        <v>14</v>
      </c>
      <c r="B19" s="55" t="s">
        <v>71</v>
      </c>
      <c r="C19" s="45" t="s">
        <v>42</v>
      </c>
      <c r="D19" s="71">
        <v>30</v>
      </c>
      <c r="E19" s="59"/>
      <c r="F19" s="60">
        <f t="shared" si="0"/>
        <v>0</v>
      </c>
      <c r="G19" s="30">
        <v>0.23</v>
      </c>
      <c r="H19" s="85"/>
    </row>
    <row r="20" spans="1:8" ht="67.5" customHeight="1" x14ac:dyDescent="0.25">
      <c r="A20" s="83">
        <f t="shared" si="1"/>
        <v>15</v>
      </c>
      <c r="B20" s="101" t="s">
        <v>72</v>
      </c>
      <c r="C20" s="45" t="s">
        <v>73</v>
      </c>
      <c r="D20" s="71">
        <v>40</v>
      </c>
      <c r="E20" s="59"/>
      <c r="F20" s="60">
        <f t="shared" si="0"/>
        <v>0</v>
      </c>
      <c r="G20" s="30">
        <v>0.23</v>
      </c>
      <c r="H20" s="103"/>
    </row>
    <row r="21" spans="1:8" ht="53.25" customHeight="1" x14ac:dyDescent="0.25">
      <c r="A21" s="83">
        <f t="shared" si="1"/>
        <v>16</v>
      </c>
      <c r="B21" s="102"/>
      <c r="C21" s="57" t="s">
        <v>57</v>
      </c>
      <c r="D21" s="71">
        <v>21</v>
      </c>
      <c r="E21" s="59"/>
      <c r="F21" s="60">
        <f t="shared" si="0"/>
        <v>0</v>
      </c>
      <c r="G21" s="30">
        <v>0.23</v>
      </c>
      <c r="H21" s="104"/>
    </row>
    <row r="22" spans="1:8" ht="78" customHeight="1" x14ac:dyDescent="0.25">
      <c r="A22" s="83">
        <f t="shared" si="1"/>
        <v>17</v>
      </c>
      <c r="B22" s="55" t="s">
        <v>74</v>
      </c>
      <c r="C22" s="47" t="s">
        <v>51</v>
      </c>
      <c r="D22" s="71">
        <v>30</v>
      </c>
      <c r="E22" s="59"/>
      <c r="F22" s="60">
        <f t="shared" si="0"/>
        <v>0</v>
      </c>
      <c r="G22" s="30">
        <v>0.23</v>
      </c>
      <c r="H22" s="85"/>
    </row>
    <row r="23" spans="1:8" ht="91.5" customHeight="1" x14ac:dyDescent="0.25">
      <c r="A23" s="83">
        <f t="shared" si="1"/>
        <v>18</v>
      </c>
      <c r="B23" s="82" t="s">
        <v>75</v>
      </c>
      <c r="C23" s="47" t="s">
        <v>51</v>
      </c>
      <c r="D23" s="72">
        <v>45</v>
      </c>
      <c r="E23" s="59"/>
      <c r="F23" s="60">
        <f t="shared" si="0"/>
        <v>0</v>
      </c>
      <c r="G23" s="30">
        <v>0.23</v>
      </c>
      <c r="H23" s="86"/>
    </row>
    <row r="24" spans="1:8" ht="28.5" customHeight="1" x14ac:dyDescent="0.25">
      <c r="A24" s="34"/>
      <c r="B24" s="35"/>
      <c r="C24" s="35"/>
      <c r="D24" s="36"/>
      <c r="E24" s="97" t="s">
        <v>16</v>
      </c>
      <c r="F24" s="63" t="s">
        <v>2</v>
      </c>
      <c r="G24" s="14" t="s">
        <v>58</v>
      </c>
      <c r="H24" s="14" t="s">
        <v>3</v>
      </c>
    </row>
    <row r="25" spans="1:8" ht="21.75" customHeight="1" x14ac:dyDescent="0.25">
      <c r="A25" s="34"/>
      <c r="B25" s="34"/>
      <c r="C25" s="34"/>
      <c r="D25" s="37"/>
      <c r="E25" s="98"/>
      <c r="F25" s="61">
        <f>SUM(F6:F23)</f>
        <v>0</v>
      </c>
      <c r="G25" s="61">
        <f>SUMPRODUCT(F6:F23,G6:G23)</f>
        <v>0</v>
      </c>
      <c r="H25" s="62">
        <f>SUM(F25:G25)</f>
        <v>0</v>
      </c>
    </row>
    <row r="26" spans="1:8" ht="21" customHeight="1" x14ac:dyDescent="0.25">
      <c r="A26" s="38" t="s">
        <v>27</v>
      </c>
      <c r="B26" s="28"/>
      <c r="C26" s="28"/>
      <c r="D26" s="37"/>
      <c r="E26" s="7"/>
      <c r="F26" s="7"/>
      <c r="G26" s="7"/>
      <c r="H26" s="7"/>
    </row>
    <row r="27" spans="1:8" x14ac:dyDescent="0.25">
      <c r="A27" s="39" t="s">
        <v>28</v>
      </c>
      <c r="B27" s="7"/>
      <c r="C27" s="7"/>
      <c r="D27" s="9"/>
      <c r="E27" s="7"/>
      <c r="F27" s="7"/>
      <c r="G27" s="7"/>
      <c r="H27" s="7"/>
    </row>
    <row r="28" spans="1:8" x14ac:dyDescent="0.25">
      <c r="A28" s="22"/>
      <c r="B28" s="7"/>
      <c r="C28" s="7"/>
      <c r="D28" s="9"/>
      <c r="E28" s="7"/>
      <c r="F28" s="7"/>
      <c r="G28" s="7"/>
      <c r="H28" s="7"/>
    </row>
    <row r="29" spans="1:8" x14ac:dyDescent="0.25">
      <c r="A29" s="21"/>
      <c r="B29" s="7"/>
      <c r="C29" s="7"/>
      <c r="D29" s="9"/>
      <c r="E29" s="7"/>
      <c r="F29" s="7"/>
      <c r="G29" s="7"/>
      <c r="H29" s="7"/>
    </row>
    <row r="30" spans="1:8" x14ac:dyDescent="0.25">
      <c r="A30" s="7"/>
      <c r="B30" s="7"/>
      <c r="C30" s="7"/>
      <c r="D30" s="9"/>
      <c r="E30" s="7"/>
      <c r="F30" s="7"/>
      <c r="G30" s="7"/>
      <c r="H30" s="7"/>
    </row>
    <row r="31" spans="1:8" x14ac:dyDescent="0.25">
      <c r="A31" s="7"/>
      <c r="B31" s="7"/>
      <c r="C31" s="7"/>
      <c r="D31" s="9"/>
      <c r="E31" s="7"/>
      <c r="F31" s="7"/>
      <c r="G31" s="7"/>
      <c r="H31" s="7"/>
    </row>
    <row r="32" spans="1:8" x14ac:dyDescent="0.25">
      <c r="A32" s="7"/>
      <c r="B32" s="7"/>
      <c r="C32" s="7"/>
      <c r="D32" s="9"/>
      <c r="E32" s="7"/>
      <c r="F32" s="7"/>
      <c r="G32" s="7"/>
      <c r="H32" s="7"/>
    </row>
    <row r="33" spans="1:8" x14ac:dyDescent="0.25">
      <c r="A33" s="7"/>
      <c r="B33" s="7"/>
      <c r="C33" s="7"/>
      <c r="D33" s="9"/>
      <c r="E33" s="7"/>
      <c r="F33" s="7"/>
      <c r="G33" s="7"/>
      <c r="H33" s="7"/>
    </row>
    <row r="34" spans="1:8" x14ac:dyDescent="0.25">
      <c r="A34" s="7"/>
      <c r="B34" s="7"/>
      <c r="C34" s="7"/>
      <c r="D34" s="9"/>
      <c r="E34" s="7"/>
      <c r="F34" s="7"/>
      <c r="G34" s="7"/>
      <c r="H34" s="7"/>
    </row>
    <row r="35" spans="1:8" x14ac:dyDescent="0.25">
      <c r="A35" s="7"/>
      <c r="B35" s="7"/>
      <c r="C35" s="7"/>
      <c r="D35" s="9"/>
      <c r="E35" s="7"/>
      <c r="F35" s="7"/>
      <c r="G35" s="7"/>
      <c r="H35" s="7"/>
    </row>
    <row r="36" spans="1:8" x14ac:dyDescent="0.25">
      <c r="A36" s="7"/>
      <c r="B36" s="7"/>
      <c r="C36" s="7"/>
      <c r="D36" s="9"/>
      <c r="E36" s="7"/>
      <c r="F36" s="7"/>
      <c r="G36" s="7"/>
      <c r="H36" s="7"/>
    </row>
    <row r="37" spans="1:8" x14ac:dyDescent="0.25">
      <c r="A37" s="7"/>
      <c r="B37" s="7"/>
      <c r="C37" s="7"/>
      <c r="D37" s="9"/>
      <c r="E37" s="7"/>
      <c r="F37" s="7"/>
      <c r="G37" s="7"/>
      <c r="H37" s="7"/>
    </row>
    <row r="38" spans="1:8" x14ac:dyDescent="0.25">
      <c r="A38" s="7"/>
      <c r="B38" s="7"/>
      <c r="C38" s="7"/>
      <c r="D38" s="9"/>
      <c r="E38" s="7"/>
      <c r="F38" s="7"/>
      <c r="G38" s="7"/>
      <c r="H38" s="7"/>
    </row>
    <row r="39" spans="1:8" x14ac:dyDescent="0.25">
      <c r="A39" s="7"/>
      <c r="B39" s="7"/>
      <c r="C39" s="7"/>
      <c r="D39" s="9"/>
      <c r="E39" s="7"/>
      <c r="F39" s="7"/>
      <c r="G39" s="7"/>
      <c r="H39" s="7"/>
    </row>
  </sheetData>
  <sheetProtection algorithmName="SHA-512" hashValue="MvbL7kagnaO3V9+0r13YatDahwpO0znp6B19OQpBUEaGR8RtTO7daBSgqm2gl7/7sFAd97q27I8Sc/Wfrv+nkA==" saltValue="TpIVIvYBwq4ijCAn1dedWw==" spinCount="100000" sheet="1" objects="1" scenarios="1"/>
  <mergeCells count="5">
    <mergeCell ref="E24:E25"/>
    <mergeCell ref="B14:B15"/>
    <mergeCell ref="B20:B21"/>
    <mergeCell ref="H14:H15"/>
    <mergeCell ref="H20:H21"/>
  </mergeCells>
  <printOptions horizontalCentered="1"/>
  <pageMargins left="0.27559055118110237" right="0.27559055118110237" top="0.59055118110236227" bottom="0.47244094488188981" header="0.31496062992125984" footer="0"/>
  <pageSetup paperSize="9" orientation="landscape" verticalDpi="300" r:id="rId1"/>
  <headerFooter scaleWithDoc="0" alignWithMargins="0">
    <oddHeader xml:space="preserve">&amp;L&amp;"-,Pogrubiony"Przedmiot zamówienia i arkusz cenowy - sukcesywna dostawa środków czystości dla Pałacu Młodzieży w Katowicach.&amp;R&amp;"-,Pogrubiony"Załącznik nr 5; Postępowanie nr PM.01/21   &amp;"-,Standardowy" 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10" zoomScaleNormal="110" zoomScaleSheetLayoutView="90" zoomScalePageLayoutView="90" workbookViewId="0">
      <selection activeCell="D7" sqref="D7"/>
    </sheetView>
  </sheetViews>
  <sheetFormatPr defaultRowHeight="15" x14ac:dyDescent="0.25"/>
  <cols>
    <col min="1" max="1" width="4.140625" customWidth="1"/>
    <col min="2" max="2" width="21" customWidth="1"/>
    <col min="3" max="3" width="38.140625" customWidth="1"/>
    <col min="4" max="4" width="10" customWidth="1"/>
    <col min="5" max="5" width="13.7109375" style="42" customWidth="1"/>
    <col min="6" max="6" width="10.140625" customWidth="1"/>
    <col min="7" max="7" width="12.5703125" customWidth="1"/>
    <col min="8" max="8" width="11" customWidth="1"/>
    <col min="9" max="9" width="15.42578125" customWidth="1"/>
  </cols>
  <sheetData>
    <row r="1" spans="1:9" x14ac:dyDescent="0.25">
      <c r="A1" s="50" t="s">
        <v>17</v>
      </c>
      <c r="B1" s="7"/>
      <c r="C1" s="7"/>
      <c r="D1" s="7"/>
      <c r="E1" s="41"/>
      <c r="F1" s="7"/>
      <c r="G1" s="7"/>
      <c r="H1" s="7"/>
      <c r="I1" s="7"/>
    </row>
    <row r="2" spans="1:9" ht="8.25" customHeight="1" x14ac:dyDescent="0.25">
      <c r="A2" s="7"/>
      <c r="B2" s="7"/>
      <c r="C2" s="7"/>
      <c r="D2" s="7"/>
      <c r="E2" s="41"/>
      <c r="F2" s="7"/>
      <c r="G2" s="7"/>
      <c r="H2" s="7"/>
      <c r="I2" s="7"/>
    </row>
    <row r="3" spans="1:9" ht="16.5" customHeight="1" x14ac:dyDescent="0.3">
      <c r="A3" s="10" t="s">
        <v>59</v>
      </c>
      <c r="B3" s="10"/>
      <c r="C3" s="6"/>
      <c r="D3" s="7"/>
      <c r="E3" s="41"/>
      <c r="F3" s="7"/>
      <c r="G3" s="11"/>
      <c r="H3" s="7"/>
      <c r="I3" s="7"/>
    </row>
    <row r="4" spans="1:9" ht="67.5" customHeight="1" x14ac:dyDescent="0.25">
      <c r="A4" s="12" t="s">
        <v>0</v>
      </c>
      <c r="B4" s="12" t="s">
        <v>11</v>
      </c>
      <c r="C4" s="12" t="s">
        <v>10</v>
      </c>
      <c r="D4" s="29" t="s">
        <v>19</v>
      </c>
      <c r="E4" s="13" t="s">
        <v>14</v>
      </c>
      <c r="F4" s="12" t="s">
        <v>1</v>
      </c>
      <c r="G4" s="12" t="s">
        <v>20</v>
      </c>
      <c r="H4" s="43" t="s">
        <v>52</v>
      </c>
      <c r="I4" s="12" t="s">
        <v>55</v>
      </c>
    </row>
    <row r="5" spans="1:9" ht="15" customHeight="1" x14ac:dyDescent="0.25">
      <c r="A5" s="16" t="s">
        <v>9</v>
      </c>
      <c r="B5" s="16" t="s">
        <v>4</v>
      </c>
      <c r="C5" s="16" t="s">
        <v>5</v>
      </c>
      <c r="D5" s="16" t="s">
        <v>6</v>
      </c>
      <c r="E5" s="16" t="s">
        <v>15</v>
      </c>
      <c r="F5" s="16" t="s">
        <v>7</v>
      </c>
      <c r="G5" s="16" t="s">
        <v>8</v>
      </c>
      <c r="H5" s="16" t="s">
        <v>12</v>
      </c>
      <c r="I5" s="16" t="s">
        <v>13</v>
      </c>
    </row>
    <row r="6" spans="1:9" ht="108.75" customHeight="1" x14ac:dyDescent="0.25">
      <c r="A6" s="83">
        <v>1</v>
      </c>
      <c r="B6" s="40" t="s">
        <v>32</v>
      </c>
      <c r="C6" s="18" t="s">
        <v>102</v>
      </c>
      <c r="D6" s="68" t="s">
        <v>87</v>
      </c>
      <c r="E6" s="73">
        <v>120</v>
      </c>
      <c r="F6" s="3"/>
      <c r="G6" s="20">
        <f>E6*F6</f>
        <v>0</v>
      </c>
      <c r="H6" s="30">
        <v>0.23</v>
      </c>
      <c r="I6" s="89"/>
    </row>
    <row r="7" spans="1:9" ht="133.5" customHeight="1" x14ac:dyDescent="0.25">
      <c r="A7" s="83">
        <f>1+A6</f>
        <v>2</v>
      </c>
      <c r="B7" s="40" t="s">
        <v>33</v>
      </c>
      <c r="C7" s="18" t="s">
        <v>119</v>
      </c>
      <c r="D7" s="68" t="s">
        <v>87</v>
      </c>
      <c r="E7" s="74">
        <v>780</v>
      </c>
      <c r="F7" s="3"/>
      <c r="G7" s="20">
        <f>E7*F7</f>
        <v>0</v>
      </c>
      <c r="H7" s="30">
        <v>0.23</v>
      </c>
      <c r="I7" s="89"/>
    </row>
    <row r="8" spans="1:9" ht="94.5" customHeight="1" x14ac:dyDescent="0.25">
      <c r="A8" s="83">
        <f t="shared" ref="A8:A16" si="0">1+A7</f>
        <v>3</v>
      </c>
      <c r="B8" s="40" t="s">
        <v>101</v>
      </c>
      <c r="C8" s="18" t="s">
        <v>100</v>
      </c>
      <c r="D8" s="68" t="s">
        <v>34</v>
      </c>
      <c r="E8" s="73">
        <f>20*3</f>
        <v>60</v>
      </c>
      <c r="F8" s="3"/>
      <c r="G8" s="20">
        <f t="shared" ref="G8:G16" si="1">E8*F8</f>
        <v>0</v>
      </c>
      <c r="H8" s="30">
        <v>0.23</v>
      </c>
      <c r="I8" s="89"/>
    </row>
    <row r="9" spans="1:9" ht="84.75" customHeight="1" x14ac:dyDescent="0.25">
      <c r="A9" s="83">
        <f t="shared" si="0"/>
        <v>4</v>
      </c>
      <c r="B9" s="40" t="s">
        <v>104</v>
      </c>
      <c r="C9" s="18" t="s">
        <v>103</v>
      </c>
      <c r="D9" s="68" t="s">
        <v>34</v>
      </c>
      <c r="E9" s="73">
        <f>60*3</f>
        <v>180</v>
      </c>
      <c r="F9" s="3"/>
      <c r="G9" s="20">
        <f t="shared" si="1"/>
        <v>0</v>
      </c>
      <c r="H9" s="30">
        <v>0.23</v>
      </c>
      <c r="I9" s="89"/>
    </row>
    <row r="10" spans="1:9" ht="135" customHeight="1" x14ac:dyDescent="0.25">
      <c r="A10" s="83">
        <f t="shared" si="0"/>
        <v>5</v>
      </c>
      <c r="B10" s="40" t="s">
        <v>35</v>
      </c>
      <c r="C10" s="18" t="s">
        <v>86</v>
      </c>
      <c r="D10" s="68" t="s">
        <v>88</v>
      </c>
      <c r="E10" s="73">
        <f>210*3</f>
        <v>630</v>
      </c>
      <c r="F10" s="3"/>
      <c r="G10" s="20">
        <f t="shared" si="1"/>
        <v>0</v>
      </c>
      <c r="H10" s="30">
        <v>0.23</v>
      </c>
      <c r="I10" s="89"/>
    </row>
    <row r="11" spans="1:9" ht="114.75" customHeight="1" x14ac:dyDescent="0.25">
      <c r="A11" s="83">
        <f t="shared" si="0"/>
        <v>6</v>
      </c>
      <c r="B11" s="40" t="s">
        <v>36</v>
      </c>
      <c r="C11" s="18" t="s">
        <v>89</v>
      </c>
      <c r="D11" s="68" t="s">
        <v>88</v>
      </c>
      <c r="E11" s="73">
        <v>60</v>
      </c>
      <c r="F11" s="3"/>
      <c r="G11" s="20">
        <f t="shared" si="1"/>
        <v>0</v>
      </c>
      <c r="H11" s="30">
        <v>0.23</v>
      </c>
      <c r="I11" s="89"/>
    </row>
    <row r="12" spans="1:9" ht="166.5" customHeight="1" x14ac:dyDescent="0.25">
      <c r="A12" s="83">
        <f t="shared" si="0"/>
        <v>7</v>
      </c>
      <c r="B12" s="77" t="s">
        <v>60</v>
      </c>
      <c r="C12" s="78" t="s">
        <v>105</v>
      </c>
      <c r="D12" s="69" t="s">
        <v>85</v>
      </c>
      <c r="E12" s="73">
        <v>18</v>
      </c>
      <c r="F12" s="3"/>
      <c r="G12" s="20">
        <f t="shared" si="1"/>
        <v>0</v>
      </c>
      <c r="H12" s="30">
        <v>0.23</v>
      </c>
      <c r="I12" s="89"/>
    </row>
    <row r="13" spans="1:9" ht="147.75" customHeight="1" x14ac:dyDescent="0.25">
      <c r="A13" s="83">
        <f t="shared" si="0"/>
        <v>8</v>
      </c>
      <c r="B13" s="79" t="s">
        <v>107</v>
      </c>
      <c r="C13" s="78" t="s">
        <v>106</v>
      </c>
      <c r="D13" s="70" t="s">
        <v>26</v>
      </c>
      <c r="E13" s="73">
        <v>54</v>
      </c>
      <c r="F13" s="3"/>
      <c r="G13" s="20">
        <f t="shared" si="1"/>
        <v>0</v>
      </c>
      <c r="H13" s="30">
        <v>0.23</v>
      </c>
      <c r="I13" s="89"/>
    </row>
    <row r="14" spans="1:9" ht="122.25" customHeight="1" x14ac:dyDescent="0.25">
      <c r="A14" s="83">
        <f t="shared" si="0"/>
        <v>9</v>
      </c>
      <c r="B14" s="40" t="s">
        <v>37</v>
      </c>
      <c r="C14" s="18" t="s">
        <v>38</v>
      </c>
      <c r="D14" s="68" t="s">
        <v>90</v>
      </c>
      <c r="E14" s="73">
        <f>300*3</f>
        <v>900</v>
      </c>
      <c r="F14" s="3"/>
      <c r="G14" s="20">
        <f t="shared" si="1"/>
        <v>0</v>
      </c>
      <c r="H14" s="30">
        <v>0.23</v>
      </c>
      <c r="I14" s="89"/>
    </row>
    <row r="15" spans="1:9" ht="110.25" customHeight="1" x14ac:dyDescent="0.25">
      <c r="A15" s="83">
        <f t="shared" si="0"/>
        <v>10</v>
      </c>
      <c r="B15" s="40" t="s">
        <v>108</v>
      </c>
      <c r="C15" s="18" t="s">
        <v>38</v>
      </c>
      <c r="D15" s="68" t="s">
        <v>91</v>
      </c>
      <c r="E15" s="73">
        <f>250*3+2</f>
        <v>752</v>
      </c>
      <c r="F15" s="3"/>
      <c r="G15" s="20">
        <f t="shared" si="1"/>
        <v>0</v>
      </c>
      <c r="H15" s="30">
        <v>0.23</v>
      </c>
      <c r="I15" s="89"/>
    </row>
    <row r="16" spans="1:9" ht="103.5" customHeight="1" x14ac:dyDescent="0.25">
      <c r="A16" s="83">
        <f t="shared" si="0"/>
        <v>11</v>
      </c>
      <c r="B16" s="40" t="s">
        <v>39</v>
      </c>
      <c r="C16" s="18" t="s">
        <v>38</v>
      </c>
      <c r="D16" s="68" t="s">
        <v>91</v>
      </c>
      <c r="E16" s="73">
        <f>320*3</f>
        <v>960</v>
      </c>
      <c r="F16" s="3"/>
      <c r="G16" s="20">
        <f t="shared" si="1"/>
        <v>0</v>
      </c>
      <c r="H16" s="30">
        <v>0.23</v>
      </c>
      <c r="I16" s="89"/>
    </row>
    <row r="17" spans="1:9" ht="23.25" customHeight="1" x14ac:dyDescent="0.25">
      <c r="A17" s="34"/>
      <c r="B17" s="34"/>
      <c r="C17" s="34"/>
      <c r="D17" s="34"/>
      <c r="E17" s="34"/>
      <c r="F17" s="105" t="s">
        <v>16</v>
      </c>
      <c r="G17" s="14" t="s">
        <v>2</v>
      </c>
      <c r="H17" s="14" t="s">
        <v>58</v>
      </c>
      <c r="I17" s="14" t="s">
        <v>3</v>
      </c>
    </row>
    <row r="18" spans="1:9" ht="29.25" customHeight="1" x14ac:dyDescent="0.25">
      <c r="A18" s="34"/>
      <c r="B18" s="34"/>
      <c r="C18" s="34"/>
      <c r="D18" s="34"/>
      <c r="E18" s="34"/>
      <c r="F18" s="105"/>
      <c r="G18" s="63">
        <f>SUM(G6:G16)</f>
        <v>0</v>
      </c>
      <c r="H18" s="63">
        <f>SUMPRODUCT(G6:G16,H6:H16)</f>
        <v>0</v>
      </c>
      <c r="I18" s="93">
        <f>SUM(G18:H18)</f>
        <v>0</v>
      </c>
    </row>
    <row r="19" spans="1:9" ht="20.25" customHeight="1" x14ac:dyDescent="0.25">
      <c r="A19" s="7"/>
      <c r="B19" s="38" t="s">
        <v>29</v>
      </c>
      <c r="C19" s="7"/>
      <c r="D19" s="7"/>
      <c r="E19" s="41"/>
      <c r="F19" s="7"/>
      <c r="G19" s="7"/>
      <c r="H19" s="7"/>
      <c r="I19" s="7"/>
    </row>
    <row r="20" spans="1:9" x14ac:dyDescent="0.25">
      <c r="A20" s="22"/>
      <c r="B20" s="39" t="s">
        <v>28</v>
      </c>
      <c r="C20" s="7"/>
      <c r="D20" s="7"/>
      <c r="E20" s="41"/>
      <c r="F20" s="7"/>
      <c r="G20" s="7"/>
      <c r="H20" s="7"/>
      <c r="I20" s="7"/>
    </row>
    <row r="21" spans="1:9" x14ac:dyDescent="0.25">
      <c r="A21" s="1"/>
    </row>
  </sheetData>
  <sheetProtection algorithmName="SHA-512" hashValue="cbCbM6WFHvdYN57hONnIcV5bufxNR6JnPbSxbyXfts2jkDBj7Eo+vvUwLPix8xsR/Sf88SqeeujIEjHuZ2rdag==" saltValue="5BfN229CS7dqlfm40voQ0Q==" spinCount="100000" sheet="1" objects="1" scenarios="1"/>
  <mergeCells count="1">
    <mergeCell ref="F17:F18"/>
  </mergeCells>
  <printOptions horizontalCentered="1"/>
  <pageMargins left="0.27559055118110237" right="0.27559055118110237" top="0.59055118110236227" bottom="0.47244094488188981" header="0.31496062992125984" footer="0"/>
  <pageSetup paperSize="9" orientation="landscape" verticalDpi="300" r:id="rId1"/>
  <headerFooter scaleWithDoc="0" alignWithMargins="0">
    <oddHeader xml:space="preserve">&amp;L&amp;"-,Pogrubiony"Przedmiot zamówienia i arkusz cenowy - sukcesywna dostawa środków czystości dla Pałacu Młodzieży w Katowicach.&amp;R&amp;"-,Pogrubiony"&amp;10Załącznik nr 5; Postępowanie nr PM.01/21     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zoomScaleSheetLayoutView="90" zoomScalePageLayoutView="90" workbookViewId="0">
      <selection activeCell="F7" sqref="F7"/>
    </sheetView>
  </sheetViews>
  <sheetFormatPr defaultRowHeight="15" x14ac:dyDescent="0.25"/>
  <cols>
    <col min="1" max="1" width="4.140625" customWidth="1"/>
    <col min="2" max="2" width="15.5703125" customWidth="1"/>
    <col min="3" max="3" width="46.42578125" customWidth="1"/>
    <col min="4" max="4" width="6.85546875" style="5" customWidth="1"/>
    <col min="5" max="5" width="16.42578125" style="4" customWidth="1"/>
    <col min="6" max="6" width="11" customWidth="1"/>
    <col min="7" max="7" width="12.85546875" customWidth="1"/>
    <col min="8" max="8" width="11.7109375" customWidth="1"/>
    <col min="9" max="9" width="15.28515625" customWidth="1"/>
    <col min="10" max="10" width="12.85546875" customWidth="1"/>
  </cols>
  <sheetData>
    <row r="1" spans="1:10" x14ac:dyDescent="0.25">
      <c r="A1" s="50" t="s">
        <v>17</v>
      </c>
      <c r="B1" s="7"/>
      <c r="C1" s="7"/>
      <c r="D1" s="8"/>
      <c r="E1" s="9"/>
      <c r="F1" s="7"/>
      <c r="G1" s="7"/>
      <c r="H1" s="7"/>
      <c r="I1" s="7"/>
      <c r="J1" s="7"/>
    </row>
    <row r="2" spans="1:10" ht="8.25" customHeight="1" x14ac:dyDescent="0.25">
      <c r="A2" s="50"/>
      <c r="B2" s="7"/>
      <c r="C2" s="7"/>
      <c r="D2" s="8"/>
      <c r="E2" s="9"/>
      <c r="F2" s="7"/>
      <c r="G2" s="7"/>
      <c r="H2" s="7"/>
      <c r="I2" s="7"/>
      <c r="J2" s="7"/>
    </row>
    <row r="3" spans="1:10" ht="21" customHeight="1" x14ac:dyDescent="0.3">
      <c r="A3" s="24" t="s">
        <v>76</v>
      </c>
      <c r="B3" s="10"/>
      <c r="C3" s="6"/>
      <c r="D3" s="8"/>
      <c r="E3" s="9"/>
      <c r="F3" s="7"/>
      <c r="G3" s="11"/>
      <c r="H3" s="7"/>
      <c r="I3" s="7"/>
      <c r="J3" s="7"/>
    </row>
    <row r="4" spans="1:10" ht="51.75" customHeight="1" x14ac:dyDescent="0.25">
      <c r="A4" s="12" t="s">
        <v>0</v>
      </c>
      <c r="B4" s="12" t="s">
        <v>11</v>
      </c>
      <c r="C4" s="12" t="s">
        <v>10</v>
      </c>
      <c r="D4" s="29" t="s">
        <v>19</v>
      </c>
      <c r="E4" s="13" t="s">
        <v>14</v>
      </c>
      <c r="F4" s="12" t="s">
        <v>1</v>
      </c>
      <c r="G4" s="12" t="s">
        <v>20</v>
      </c>
      <c r="H4" s="51" t="s">
        <v>53</v>
      </c>
      <c r="I4" s="12" t="s">
        <v>109</v>
      </c>
    </row>
    <row r="5" spans="1:10" ht="15.75" customHeight="1" x14ac:dyDescent="0.25">
      <c r="A5" s="16" t="s">
        <v>9</v>
      </c>
      <c r="B5" s="16" t="s">
        <v>4</v>
      </c>
      <c r="C5" s="16" t="s">
        <v>5</v>
      </c>
      <c r="D5" s="16" t="s">
        <v>6</v>
      </c>
      <c r="E5" s="16" t="s">
        <v>15</v>
      </c>
      <c r="F5" s="16" t="s">
        <v>7</v>
      </c>
      <c r="G5" s="16" t="s">
        <v>8</v>
      </c>
      <c r="H5" s="16" t="s">
        <v>12</v>
      </c>
      <c r="I5" s="16" t="s">
        <v>13</v>
      </c>
    </row>
    <row r="6" spans="1:10" ht="116.25" customHeight="1" x14ac:dyDescent="0.25">
      <c r="A6" s="17">
        <v>1</v>
      </c>
      <c r="B6" s="27" t="s">
        <v>80</v>
      </c>
      <c r="C6" s="54" t="s">
        <v>93</v>
      </c>
      <c r="D6" s="19" t="s">
        <v>23</v>
      </c>
      <c r="E6" s="73">
        <v>60</v>
      </c>
      <c r="F6" s="3"/>
      <c r="G6" s="60">
        <f>E6*F6</f>
        <v>0</v>
      </c>
      <c r="H6" s="30">
        <v>0.23</v>
      </c>
      <c r="I6" s="90" t="s">
        <v>79</v>
      </c>
    </row>
    <row r="7" spans="1:10" ht="128.25" customHeight="1" x14ac:dyDescent="0.25">
      <c r="A7" s="64">
        <f>A6+1</f>
        <v>2</v>
      </c>
      <c r="B7" s="27" t="s">
        <v>77</v>
      </c>
      <c r="C7" s="54" t="s">
        <v>94</v>
      </c>
      <c r="D7" s="19" t="s">
        <v>22</v>
      </c>
      <c r="E7" s="73">
        <v>12</v>
      </c>
      <c r="F7" s="3"/>
      <c r="G7" s="60">
        <f>E7*F7</f>
        <v>0</v>
      </c>
      <c r="H7" s="30">
        <v>0.23</v>
      </c>
      <c r="I7" s="90" t="s">
        <v>84</v>
      </c>
    </row>
    <row r="8" spans="1:10" ht="112.5" customHeight="1" x14ac:dyDescent="0.25">
      <c r="A8" s="64">
        <f t="shared" ref="A8:A9" si="0">A7+1</f>
        <v>3</v>
      </c>
      <c r="B8" s="27" t="s">
        <v>78</v>
      </c>
      <c r="C8" s="67" t="s">
        <v>95</v>
      </c>
      <c r="D8" s="19" t="s">
        <v>22</v>
      </c>
      <c r="E8" s="75">
        <v>150</v>
      </c>
      <c r="F8" s="3"/>
      <c r="G8" s="60">
        <f>E8*F8</f>
        <v>0</v>
      </c>
      <c r="H8" s="30">
        <v>0.23</v>
      </c>
      <c r="I8" s="90" t="s">
        <v>82</v>
      </c>
    </row>
    <row r="9" spans="1:10" ht="107.25" customHeight="1" x14ac:dyDescent="0.25">
      <c r="A9" s="64">
        <f t="shared" si="0"/>
        <v>4</v>
      </c>
      <c r="B9" s="27" t="s">
        <v>24</v>
      </c>
      <c r="C9" s="67" t="s">
        <v>81</v>
      </c>
      <c r="D9" s="19" t="s">
        <v>22</v>
      </c>
      <c r="E9" s="75">
        <v>900</v>
      </c>
      <c r="F9" s="3"/>
      <c r="G9" s="60">
        <f>E9*F9</f>
        <v>0</v>
      </c>
      <c r="H9" s="30">
        <v>0.23</v>
      </c>
      <c r="I9" s="90" t="s">
        <v>83</v>
      </c>
    </row>
    <row r="10" spans="1:10" ht="24" customHeight="1" x14ac:dyDescent="0.25">
      <c r="A10" s="34"/>
      <c r="B10" s="35"/>
      <c r="C10" s="35"/>
      <c r="D10" s="36"/>
      <c r="E10" s="34"/>
      <c r="F10" s="97" t="s">
        <v>16</v>
      </c>
      <c r="G10" s="14" t="s">
        <v>2</v>
      </c>
      <c r="H10" s="14" t="s">
        <v>58</v>
      </c>
      <c r="I10" s="14" t="s">
        <v>3</v>
      </c>
      <c r="J10" s="7"/>
    </row>
    <row r="11" spans="1:10" ht="31.5" customHeight="1" x14ac:dyDescent="0.25">
      <c r="A11" s="34"/>
      <c r="B11" s="34"/>
      <c r="C11" s="34"/>
      <c r="D11" s="37"/>
      <c r="E11" s="34"/>
      <c r="F11" s="98"/>
      <c r="G11" s="61">
        <f>SUM(G6:G9)</f>
        <v>0</v>
      </c>
      <c r="H11" s="61">
        <f>SUMPRODUCT(G6:G9,H6:H9)</f>
        <v>0</v>
      </c>
      <c r="I11" s="62">
        <f>SUM(G11:H11)</f>
        <v>0</v>
      </c>
      <c r="J11" s="7"/>
    </row>
    <row r="12" spans="1:10" ht="16.5" customHeight="1" x14ac:dyDescent="0.25">
      <c r="A12" s="38" t="s">
        <v>44</v>
      </c>
      <c r="B12" s="23"/>
      <c r="C12" s="7"/>
      <c r="D12" s="8"/>
      <c r="E12" s="9"/>
      <c r="F12" s="7"/>
      <c r="G12" s="7"/>
      <c r="H12" s="7"/>
      <c r="I12" s="7"/>
      <c r="J12" s="7"/>
    </row>
    <row r="13" spans="1:10" x14ac:dyDescent="0.25">
      <c r="A13" s="39" t="s">
        <v>28</v>
      </c>
      <c r="B13" s="7"/>
      <c r="C13" s="7"/>
      <c r="D13" s="8"/>
      <c r="E13" s="9"/>
      <c r="F13" s="7"/>
      <c r="G13" s="7"/>
      <c r="H13" s="7"/>
      <c r="I13" s="7"/>
      <c r="J13" s="7"/>
    </row>
    <row r="14" spans="1:10" x14ac:dyDescent="0.25">
      <c r="A14" s="1"/>
    </row>
  </sheetData>
  <sheetProtection algorithmName="SHA-512" hashValue="nMbdOp0KFMOSXiTExa1W/APtgCNTGXFnMA3dJaseqHotX3zZgd9xRYwaTFM9t9Zk+hTF7RtF1b1R2wpTLFIHFw==" saltValue="ce6uTR+WtgCloOdAD11FkQ==" spinCount="100000" sheet="1" objects="1" scenarios="1"/>
  <mergeCells count="1">
    <mergeCell ref="F10:F11"/>
  </mergeCells>
  <printOptions horizontalCentered="1"/>
  <pageMargins left="0.27559055118110237" right="0.27559055118110237" top="0.59055118110236227" bottom="0.47244094488188981" header="0.31496062992125984" footer="0"/>
  <pageSetup paperSize="9" orientation="landscape" verticalDpi="300" r:id="rId1"/>
  <headerFooter scaleWithDoc="0" alignWithMargins="0">
    <oddHeader xml:space="preserve">&amp;L&amp;"-,Pogrubiony"Przedmiot zamówienia i arkusz cenowy - sukcesywna dostawa środków czystości dla Pałacu Młodzieży w Katowicach.&amp;R&amp;"-,Pogrubiony"&amp;10Załącznik nr 5; Postępowanie nr PM.01/21     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0" zoomScale="110" zoomScaleNormal="110" zoomScaleSheetLayoutView="90" workbookViewId="0">
      <selection activeCell="D11" sqref="D11"/>
    </sheetView>
  </sheetViews>
  <sheetFormatPr defaultRowHeight="15" x14ac:dyDescent="0.25"/>
  <cols>
    <col min="1" max="1" width="3.85546875" customWidth="1"/>
    <col min="2" max="2" width="17.28515625" customWidth="1"/>
    <col min="3" max="3" width="42.28515625" customWidth="1"/>
    <col min="4" max="4" width="9.85546875" style="2" customWidth="1"/>
    <col min="5" max="5" width="9.5703125" style="2" customWidth="1"/>
    <col min="6" max="6" width="10.42578125" customWidth="1"/>
    <col min="7" max="7" width="12.85546875" customWidth="1"/>
    <col min="8" max="8" width="12.140625" customWidth="1"/>
    <col min="9" max="9" width="16.42578125" customWidth="1"/>
  </cols>
  <sheetData>
    <row r="1" spans="1:10" ht="16.5" customHeight="1" x14ac:dyDescent="0.25">
      <c r="A1" s="52" t="s">
        <v>17</v>
      </c>
      <c r="B1" s="7"/>
      <c r="C1" s="7"/>
      <c r="D1" s="22"/>
      <c r="E1" s="22"/>
      <c r="F1" s="7"/>
      <c r="G1" s="7"/>
      <c r="H1" s="7"/>
      <c r="I1" s="7"/>
      <c r="J1" s="7"/>
    </row>
    <row r="2" spans="1:10" ht="8.25" customHeight="1" x14ac:dyDescent="0.25">
      <c r="A2" s="7"/>
      <c r="B2" s="7"/>
      <c r="C2" s="7"/>
      <c r="D2" s="22"/>
      <c r="E2" s="22"/>
      <c r="F2" s="7"/>
      <c r="G2" s="7"/>
      <c r="H2" s="7"/>
      <c r="I2" s="7"/>
      <c r="J2" s="7"/>
    </row>
    <row r="3" spans="1:10" ht="15.75" customHeight="1" x14ac:dyDescent="0.25">
      <c r="A3" s="24" t="s">
        <v>46</v>
      </c>
      <c r="B3" s="10"/>
      <c r="C3" s="6"/>
      <c r="D3" s="22"/>
      <c r="E3" s="22"/>
      <c r="F3" s="7"/>
      <c r="G3" s="7"/>
      <c r="H3" s="7"/>
      <c r="I3" s="7"/>
      <c r="J3" s="7"/>
    </row>
    <row r="4" spans="1:10" ht="46.5" customHeight="1" x14ac:dyDescent="0.25">
      <c r="A4" s="12" t="s">
        <v>0</v>
      </c>
      <c r="B4" s="12" t="s">
        <v>11</v>
      </c>
      <c r="C4" s="12" t="s">
        <v>10</v>
      </c>
      <c r="D4" s="13" t="s">
        <v>18</v>
      </c>
      <c r="E4" s="80" t="s">
        <v>111</v>
      </c>
      <c r="F4" s="15" t="s">
        <v>110</v>
      </c>
      <c r="G4" s="12" t="s">
        <v>21</v>
      </c>
      <c r="H4" s="51" t="s">
        <v>118</v>
      </c>
      <c r="I4" s="15" t="s">
        <v>43</v>
      </c>
      <c r="J4" s="7"/>
    </row>
    <row r="5" spans="1:10" ht="13.5" customHeight="1" x14ac:dyDescent="0.25">
      <c r="A5" s="16" t="s">
        <v>9</v>
      </c>
      <c r="B5" s="16" t="s">
        <v>4</v>
      </c>
      <c r="C5" s="16" t="s">
        <v>5</v>
      </c>
      <c r="D5" s="16" t="s">
        <v>6</v>
      </c>
      <c r="E5" s="16" t="s">
        <v>15</v>
      </c>
      <c r="F5" s="16" t="s">
        <v>7</v>
      </c>
      <c r="G5" s="16" t="s">
        <v>8</v>
      </c>
      <c r="H5" s="16" t="s">
        <v>12</v>
      </c>
      <c r="I5" s="16" t="s">
        <v>13</v>
      </c>
      <c r="J5" s="7"/>
    </row>
    <row r="6" spans="1:10" ht="77.25" customHeight="1" x14ac:dyDescent="0.25">
      <c r="A6" s="83">
        <v>1</v>
      </c>
      <c r="B6" s="25" t="s">
        <v>114</v>
      </c>
      <c r="C6" s="53" t="s">
        <v>56</v>
      </c>
      <c r="D6" s="73">
        <f>5*3</f>
        <v>15</v>
      </c>
      <c r="E6" s="91"/>
      <c r="F6" s="3"/>
      <c r="G6" s="20">
        <f>D6*F6</f>
        <v>0</v>
      </c>
      <c r="H6" s="30">
        <v>0.23</v>
      </c>
      <c r="I6" s="94"/>
      <c r="J6" s="7"/>
    </row>
    <row r="7" spans="1:10" ht="64.5" customHeight="1" x14ac:dyDescent="0.25">
      <c r="A7" s="83">
        <f>A6+1</f>
        <v>2</v>
      </c>
      <c r="B7" s="25" t="s">
        <v>115</v>
      </c>
      <c r="C7" s="53" t="s">
        <v>112</v>
      </c>
      <c r="D7" s="73">
        <f>3*3</f>
        <v>9</v>
      </c>
      <c r="E7" s="91"/>
      <c r="F7" s="3"/>
      <c r="G7" s="20">
        <f>D7*F7</f>
        <v>0</v>
      </c>
      <c r="H7" s="30">
        <v>0.23</v>
      </c>
      <c r="I7" s="94"/>
      <c r="J7" s="7"/>
    </row>
    <row r="8" spans="1:10" ht="54.75" customHeight="1" x14ac:dyDescent="0.25">
      <c r="A8" s="83">
        <f>A7+1</f>
        <v>3</v>
      </c>
      <c r="B8" s="25" t="s">
        <v>116</v>
      </c>
      <c r="C8" s="46" t="s">
        <v>113</v>
      </c>
      <c r="D8" s="73">
        <f>3*3</f>
        <v>9</v>
      </c>
      <c r="E8" s="91"/>
      <c r="F8" s="3"/>
      <c r="G8" s="20">
        <f>D8*F8</f>
        <v>0</v>
      </c>
      <c r="H8" s="30">
        <v>0.23</v>
      </c>
      <c r="I8" s="94"/>
      <c r="J8" s="7"/>
    </row>
    <row r="9" spans="1:10" ht="116.25" customHeight="1" x14ac:dyDescent="0.25">
      <c r="A9" s="83">
        <f>A8+1</f>
        <v>4</v>
      </c>
      <c r="B9" s="25" t="s">
        <v>117</v>
      </c>
      <c r="C9" s="18" t="s">
        <v>92</v>
      </c>
      <c r="D9" s="76">
        <f>25*3</f>
        <v>75</v>
      </c>
      <c r="E9" s="92"/>
      <c r="F9" s="3"/>
      <c r="G9" s="20">
        <f>D9*F9</f>
        <v>0</v>
      </c>
      <c r="H9" s="30">
        <v>0.23</v>
      </c>
      <c r="I9" s="95"/>
      <c r="J9" s="7"/>
    </row>
    <row r="10" spans="1:10" ht="18.75" customHeight="1" x14ac:dyDescent="0.25">
      <c r="A10" s="106"/>
      <c r="B10" s="34"/>
      <c r="C10" s="34"/>
      <c r="D10" s="34"/>
      <c r="E10" s="34"/>
      <c r="F10" s="105" t="s">
        <v>16</v>
      </c>
      <c r="G10" s="14" t="s">
        <v>2</v>
      </c>
      <c r="H10" s="14" t="s">
        <v>58</v>
      </c>
      <c r="I10" s="14" t="s">
        <v>3</v>
      </c>
      <c r="J10" s="7"/>
    </row>
    <row r="11" spans="1:10" ht="39" customHeight="1" x14ac:dyDescent="0.25">
      <c r="A11" s="106"/>
      <c r="B11" s="34"/>
      <c r="C11" s="34"/>
      <c r="D11" s="34"/>
      <c r="E11" s="34"/>
      <c r="F11" s="105"/>
      <c r="G11" s="63">
        <f>SUM(G6:G9)</f>
        <v>0</v>
      </c>
      <c r="H11" s="63">
        <f>SUMPRODUCT(G6:G9,H6:H9)</f>
        <v>0</v>
      </c>
      <c r="I11" s="93">
        <f>SUM(G11:H11)</f>
        <v>0</v>
      </c>
      <c r="J11" s="7"/>
    </row>
    <row r="12" spans="1:10" ht="9.75" customHeight="1" x14ac:dyDescent="0.25">
      <c r="A12" s="21"/>
      <c r="B12" s="7"/>
      <c r="C12" s="7"/>
      <c r="D12" s="22"/>
      <c r="E12" s="22"/>
      <c r="F12" s="7"/>
      <c r="G12" s="7"/>
      <c r="H12" s="7"/>
      <c r="I12" s="7"/>
      <c r="J12" s="7"/>
    </row>
    <row r="13" spans="1:10" ht="13.5" customHeight="1" x14ac:dyDescent="0.25">
      <c r="A13" s="7"/>
      <c r="B13" s="38" t="s">
        <v>45</v>
      </c>
      <c r="C13" s="7"/>
      <c r="D13" s="22"/>
      <c r="E13" s="22"/>
      <c r="F13" s="7"/>
      <c r="G13" s="7"/>
      <c r="H13" s="7"/>
      <c r="I13" s="7"/>
      <c r="J13" s="7"/>
    </row>
    <row r="14" spans="1:10" ht="18" customHeight="1" x14ac:dyDescent="0.25">
      <c r="A14" s="7"/>
      <c r="B14" s="39" t="s">
        <v>28</v>
      </c>
      <c r="C14" s="7"/>
      <c r="D14" s="22"/>
      <c r="E14" s="22"/>
      <c r="F14" s="7"/>
      <c r="G14" s="7"/>
      <c r="H14" s="7"/>
      <c r="I14" s="7"/>
      <c r="J14" s="7"/>
    </row>
    <row r="15" spans="1:10" x14ac:dyDescent="0.25">
      <c r="A15" s="7"/>
      <c r="B15" s="7"/>
      <c r="C15" s="7"/>
      <c r="D15" s="22"/>
      <c r="E15" s="22"/>
      <c r="F15" s="7"/>
      <c r="G15" s="7"/>
      <c r="H15" s="7"/>
      <c r="I15" s="7"/>
      <c r="J15" s="7"/>
    </row>
    <row r="16" spans="1:10" x14ac:dyDescent="0.25">
      <c r="A16" s="7"/>
      <c r="B16" s="7"/>
      <c r="C16" s="7"/>
      <c r="D16" s="22"/>
      <c r="E16" s="22"/>
      <c r="F16" s="7"/>
      <c r="G16" s="7"/>
      <c r="H16" s="7"/>
      <c r="I16" s="7"/>
      <c r="J16" s="7"/>
    </row>
    <row r="17" spans="1:10" x14ac:dyDescent="0.25">
      <c r="A17" s="7"/>
      <c r="B17" s="7"/>
      <c r="C17" s="7"/>
      <c r="D17" s="22"/>
      <c r="E17" s="22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22"/>
      <c r="E18" s="22"/>
      <c r="F18" s="7"/>
      <c r="G18" s="7"/>
      <c r="H18" s="7"/>
      <c r="I18" s="7"/>
      <c r="J18" s="7"/>
    </row>
    <row r="19" spans="1:10" x14ac:dyDescent="0.25">
      <c r="A19" s="7"/>
      <c r="B19" s="7"/>
      <c r="C19" s="7"/>
      <c r="D19" s="22"/>
      <c r="E19" s="22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22"/>
      <c r="E20" s="22"/>
      <c r="F20" s="7"/>
      <c r="G20" s="7"/>
      <c r="H20" s="7"/>
      <c r="I20" s="7"/>
      <c r="J20" s="7"/>
    </row>
    <row r="21" spans="1:10" x14ac:dyDescent="0.25">
      <c r="A21" s="7"/>
      <c r="B21" s="7"/>
      <c r="C21" s="7"/>
      <c r="D21" s="22"/>
      <c r="E21" s="22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22"/>
      <c r="E22" s="22"/>
      <c r="F22" s="7"/>
      <c r="G22" s="7"/>
      <c r="H22" s="7"/>
      <c r="I22" s="7"/>
      <c r="J22" s="7"/>
    </row>
    <row r="23" spans="1:10" x14ac:dyDescent="0.25">
      <c r="A23" s="7"/>
      <c r="B23" s="7"/>
      <c r="C23" s="7"/>
      <c r="D23" s="22"/>
      <c r="E23" s="22"/>
      <c r="F23" s="7"/>
      <c r="G23" s="7"/>
      <c r="H23" s="7"/>
      <c r="I23" s="7"/>
      <c r="J23" s="7"/>
    </row>
    <row r="24" spans="1:10" x14ac:dyDescent="0.25">
      <c r="A24" s="7"/>
      <c r="B24" s="7"/>
      <c r="C24" s="7"/>
      <c r="D24" s="22"/>
      <c r="E24" s="22"/>
      <c r="F24" s="7"/>
      <c r="G24" s="7"/>
      <c r="H24" s="7"/>
      <c r="I24" s="7"/>
      <c r="J24" s="7"/>
    </row>
  </sheetData>
  <sheetProtection algorithmName="SHA-512" hashValue="8BXitGPqS0EJH6rUqiDQ68w0Mdh5qVoKytCNEcLjzQdDVj2RfUsPv7sOh5t5BY7y/fxg8ZCdS7WzjyF5BVRx4w==" saltValue="ZPNFMZIhuqXH0SyEFBIlHw==" spinCount="100000" sheet="1" objects="1" scenarios="1"/>
  <mergeCells count="2">
    <mergeCell ref="A10:A11"/>
    <mergeCell ref="F10:F11"/>
  </mergeCells>
  <printOptions horizontalCentered="1"/>
  <pageMargins left="0.43307086614173229" right="0.39370078740157483" top="0.59055118110236227" bottom="0.35433070866141736" header="0.31496062992125984" footer="0.31496062992125984"/>
  <pageSetup paperSize="9" orientation="landscape" verticalDpi="300" r:id="rId1"/>
  <headerFooter>
    <oddHeader xml:space="preserve">&amp;L&amp;"-,Pogrubiony"Przedmiot zamówienia i arkusz cenowy - sukcesywna dostawa środków czystości dla Pałacu Młodzieży w Katowicach.&amp;R&amp;"-,Pogrubiony"Załącznik nr 5; Postępowanie nr PM.01/21     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zoomScaleSheetLayoutView="90" workbookViewId="0">
      <selection activeCell="F6" sqref="F6"/>
    </sheetView>
  </sheetViews>
  <sheetFormatPr defaultRowHeight="15" x14ac:dyDescent="0.25"/>
  <cols>
    <col min="1" max="1" width="3.85546875" customWidth="1"/>
    <col min="2" max="2" width="18.5703125" customWidth="1"/>
    <col min="3" max="3" width="29.5703125" customWidth="1"/>
    <col min="4" max="4" width="14" style="2" customWidth="1"/>
    <col min="5" max="5" width="11.85546875" customWidth="1"/>
    <col min="6" max="6" width="13.140625" customWidth="1"/>
    <col min="7" max="7" width="11.28515625" customWidth="1"/>
    <col min="8" max="8" width="18.5703125" customWidth="1"/>
  </cols>
  <sheetData>
    <row r="1" spans="1:9" ht="21.75" customHeight="1" x14ac:dyDescent="0.25">
      <c r="A1" s="52" t="s">
        <v>17</v>
      </c>
      <c r="B1" s="7"/>
      <c r="C1" s="7"/>
      <c r="D1" s="22"/>
      <c r="E1" s="7"/>
      <c r="F1" s="7"/>
      <c r="G1" s="7"/>
      <c r="H1" s="7"/>
      <c r="I1" s="7"/>
    </row>
    <row r="2" spans="1:9" ht="8.25" customHeight="1" x14ac:dyDescent="0.25">
      <c r="A2" s="7"/>
      <c r="B2" s="7"/>
      <c r="C2" s="7"/>
      <c r="D2" s="22"/>
      <c r="E2" s="7"/>
      <c r="F2" s="7"/>
      <c r="G2" s="7"/>
      <c r="H2" s="7"/>
      <c r="I2" s="7"/>
    </row>
    <row r="3" spans="1:9" ht="20.25" customHeight="1" x14ac:dyDescent="0.25">
      <c r="A3" s="24" t="s">
        <v>48</v>
      </c>
      <c r="B3" s="10"/>
      <c r="C3" s="6"/>
      <c r="D3" s="22"/>
      <c r="E3" s="7"/>
      <c r="F3" s="7"/>
      <c r="G3" s="7"/>
      <c r="H3" s="7"/>
      <c r="I3" s="7"/>
    </row>
    <row r="4" spans="1:9" ht="62.25" customHeight="1" x14ac:dyDescent="0.25">
      <c r="A4" s="12" t="s">
        <v>0</v>
      </c>
      <c r="B4" s="12" t="s">
        <v>11</v>
      </c>
      <c r="C4" s="12" t="s">
        <v>10</v>
      </c>
      <c r="D4" s="13" t="s">
        <v>18</v>
      </c>
      <c r="E4" s="12" t="s">
        <v>1</v>
      </c>
      <c r="F4" s="12" t="s">
        <v>21</v>
      </c>
      <c r="G4" s="43" t="s">
        <v>52</v>
      </c>
      <c r="H4" s="12" t="s">
        <v>54</v>
      </c>
      <c r="I4" s="7"/>
    </row>
    <row r="5" spans="1:9" ht="19.5" customHeight="1" x14ac:dyDescent="0.25">
      <c r="A5" s="16" t="s">
        <v>9</v>
      </c>
      <c r="B5" s="16" t="s">
        <v>4</v>
      </c>
      <c r="C5" s="16" t="s">
        <v>5</v>
      </c>
      <c r="D5" s="16" t="s">
        <v>6</v>
      </c>
      <c r="E5" s="16" t="s">
        <v>15</v>
      </c>
      <c r="F5" s="16" t="s">
        <v>7</v>
      </c>
      <c r="G5" s="16" t="s">
        <v>8</v>
      </c>
      <c r="H5" s="16" t="s">
        <v>12</v>
      </c>
      <c r="I5" s="7"/>
    </row>
    <row r="6" spans="1:9" ht="88.5" customHeight="1" x14ac:dyDescent="0.25">
      <c r="A6" s="83">
        <v>1</v>
      </c>
      <c r="B6" s="25" t="s">
        <v>40</v>
      </c>
      <c r="C6" s="26" t="s">
        <v>41</v>
      </c>
      <c r="D6" s="73">
        <v>18</v>
      </c>
      <c r="E6" s="3"/>
      <c r="F6" s="20">
        <f>D6*E6</f>
        <v>0</v>
      </c>
      <c r="G6" s="30">
        <v>0.23</v>
      </c>
      <c r="H6" s="96"/>
      <c r="I6" s="7"/>
    </row>
    <row r="7" spans="1:9" ht="19.5" customHeight="1" x14ac:dyDescent="0.25">
      <c r="A7" s="106"/>
      <c r="B7" s="34"/>
      <c r="C7" s="34"/>
      <c r="D7" s="34"/>
      <c r="E7" s="105" t="s">
        <v>16</v>
      </c>
      <c r="F7" s="81" t="s">
        <v>2</v>
      </c>
      <c r="G7" s="81" t="s">
        <v>58</v>
      </c>
      <c r="H7" s="81" t="s">
        <v>3</v>
      </c>
      <c r="I7" s="7"/>
    </row>
    <row r="8" spans="1:9" ht="32.25" customHeight="1" x14ac:dyDescent="0.25">
      <c r="A8" s="106"/>
      <c r="B8" s="34"/>
      <c r="C8" s="34"/>
      <c r="D8" s="34"/>
      <c r="E8" s="105"/>
      <c r="F8" s="61">
        <f>SUM(F6:F6)</f>
        <v>0</v>
      </c>
      <c r="G8" s="61">
        <f>SUMPRODUCT(F6:F6,G6:G6)</f>
        <v>0</v>
      </c>
      <c r="H8" s="62">
        <f>SUM(F8:G8)</f>
        <v>0</v>
      </c>
      <c r="I8" s="7"/>
    </row>
    <row r="9" spans="1:9" x14ac:dyDescent="0.25">
      <c r="A9" s="21"/>
      <c r="B9" s="7"/>
      <c r="C9" s="7"/>
      <c r="D9" s="22"/>
      <c r="E9" s="7"/>
      <c r="F9" s="7"/>
      <c r="G9" s="7"/>
      <c r="H9" s="7"/>
      <c r="I9" s="7"/>
    </row>
    <row r="10" spans="1:9" x14ac:dyDescent="0.25">
      <c r="A10" s="7"/>
      <c r="B10" s="38" t="s">
        <v>47</v>
      </c>
      <c r="C10" s="7"/>
      <c r="D10" s="22"/>
      <c r="E10" s="7"/>
      <c r="F10" s="7"/>
      <c r="G10" s="7"/>
      <c r="H10" s="7"/>
      <c r="I10" s="7"/>
    </row>
    <row r="11" spans="1:9" x14ac:dyDescent="0.25">
      <c r="A11" s="7"/>
      <c r="B11" s="39" t="s">
        <v>28</v>
      </c>
      <c r="C11" s="7"/>
      <c r="D11" s="22"/>
      <c r="E11" s="7"/>
      <c r="F11" s="7"/>
      <c r="G11" s="7"/>
      <c r="H11" s="7"/>
      <c r="I11" s="7"/>
    </row>
    <row r="12" spans="1:9" x14ac:dyDescent="0.25">
      <c r="A12" s="7"/>
      <c r="B12" s="7"/>
      <c r="C12" s="7"/>
      <c r="D12" s="22"/>
      <c r="E12" s="7"/>
      <c r="F12" s="7"/>
      <c r="G12" s="7"/>
      <c r="H12" s="7"/>
      <c r="I12" s="7"/>
    </row>
    <row r="13" spans="1:9" x14ac:dyDescent="0.25">
      <c r="A13" s="7"/>
      <c r="B13" s="7"/>
      <c r="C13" s="7"/>
      <c r="D13" s="22"/>
      <c r="E13" s="7"/>
      <c r="F13" s="7"/>
      <c r="G13" s="7"/>
      <c r="H13" s="7"/>
      <c r="I13" s="7"/>
    </row>
    <row r="14" spans="1:9" x14ac:dyDescent="0.25">
      <c r="A14" s="7"/>
      <c r="B14" s="7"/>
      <c r="C14" s="7"/>
      <c r="D14" s="22"/>
      <c r="E14" s="7"/>
      <c r="F14" s="7"/>
      <c r="G14" s="7"/>
      <c r="H14" s="7"/>
      <c r="I14" s="7"/>
    </row>
    <row r="15" spans="1:9" x14ac:dyDescent="0.25">
      <c r="A15" s="7"/>
      <c r="B15" s="7"/>
      <c r="C15" s="7"/>
      <c r="D15" s="22"/>
      <c r="E15" s="7"/>
      <c r="F15" s="7"/>
      <c r="G15" s="7"/>
      <c r="H15" s="7"/>
      <c r="I15" s="7"/>
    </row>
  </sheetData>
  <sheetProtection algorithmName="SHA-512" hashValue="WrLbFqQZM51H4mQ2IJfXE0n2fhsZhxQ6qUeF+z3ozXpqaVRlULdNJ7DO4Flleu7X50UK92SVM8oNpJnCoPxGwA==" saltValue="2SyokBSUFkDwKrzkCRCf7g==" spinCount="100000" sheet="1" objects="1" scenarios="1"/>
  <mergeCells count="2">
    <mergeCell ref="A7:A8"/>
    <mergeCell ref="E7:E8"/>
  </mergeCells>
  <pageMargins left="0.47244094488188981" right="0.47244094488188981" top="0.59055118110236227" bottom="0.35433070866141736" header="0.31496062992125984" footer="0.31496062992125984"/>
  <pageSetup paperSize="9" orientation="landscape" verticalDpi="300" r:id="rId1"/>
  <headerFooter>
    <oddHeader xml:space="preserve">&amp;L&amp;"-,Pogrubiony"Przedmiot zamówienia i arkusz cenowy - sukcesywna dostawa środków czystości dla Pałacu Młodzieży w Katowicach.&amp;R&amp;"-,Pogrubiony"Załącznik nr 5; Postępowanie nr PM.01/21    &amp;"-,Standardowy"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'1'!Tytuły_wydruku</vt:lpstr>
      <vt:lpstr>'2'!Tytuły_wydruku</vt:lpstr>
      <vt:lpstr>'3'!Tytuły_wydruku</vt:lpstr>
      <vt:lpstr>'4'!Tytuły_wydruku</vt:lpstr>
      <vt:lpstr>'5'!Tytuły_wydruku</vt:lpstr>
    </vt:vector>
  </TitlesOfParts>
  <Company>Pałac Młodzieży im.rof. A. Kamińskiego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Pasamonik</dc:creator>
  <cp:lastModifiedBy>Emilia Pasamonik</cp:lastModifiedBy>
  <cp:lastPrinted>2021-02-02T11:57:06Z</cp:lastPrinted>
  <dcterms:created xsi:type="dcterms:W3CDTF">2019-03-28T13:22:55Z</dcterms:created>
  <dcterms:modified xsi:type="dcterms:W3CDTF">2021-02-02T12:40:10Z</dcterms:modified>
</cp:coreProperties>
</file>